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sh.umarov\Desktop\Шерзод 2026\1-кв-л\"/>
    </mc:Choice>
  </mc:AlternateContent>
  <xr:revisionPtr revIDLastSave="0" documentId="13_ncr:1_{37BE48A7-CD44-49DD-B5DA-6C65C28619D3}" xr6:coauthVersionLast="44" xr6:coauthVersionMax="44" xr10:uidLastSave="{00000000-0000-0000-0000-000000000000}"/>
  <bookViews>
    <workbookView xWindow="-120" yWindow="-120" windowWidth="29040" windowHeight="15840" tabRatio="860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8-илова " sheetId="18" r:id="rId7"/>
    <sheet name="1-шакл (Баланс)" sheetId="26" r:id="rId8"/>
    <sheet name="2-шакл" sheetId="27" r:id="rId9"/>
    <sheet name="2-РЖ" sheetId="28" r:id="rId10"/>
    <sheet name="ДтКТ маълумот" sheetId="30" r:id="rId11"/>
    <sheet name="ГТК" sheetId="23" state="hidden" r:id="rId12"/>
  </sheets>
  <externalReferences>
    <externalReference r:id="rId13"/>
    <externalReference r:id="rId14"/>
  </externalReferences>
  <definedNames>
    <definedName name="_xlnm._FilterDatabase" localSheetId="3" hidden="1">'4-илова '!$A$4:$Y$11</definedName>
    <definedName name="_xlnm._FilterDatabase" localSheetId="4" hidden="1">'5-илова'!$A$5:$T$32</definedName>
    <definedName name="_xlnm._FilterDatabase" localSheetId="5" hidden="1">'6-илова '!$A$5:$M$10</definedName>
    <definedName name="ChapterCode">#REF!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'[1]Фактические расходы'!#REF!</definedName>
    <definedName name="ImportRowActTotal">'[1]Фактические расходы'!#REF!</definedName>
    <definedName name="ImportRowCash">'[1]Кассовые расходы'!#REF!</definedName>
    <definedName name="ImportRowCashTotal">'[1]Кассовые расходы'!#REF!</definedName>
    <definedName name="ImportRowPage1">#REF!</definedName>
    <definedName name="ImportRowPage1Total">#REF!</definedName>
    <definedName name="ImportRowPage2">[2]КРЕДИТОРСКАЯ!#REF!</definedName>
    <definedName name="ImportRowPage2Total">[2]КРЕДИТОРСКАЯ!#REF!</definedName>
    <definedName name="ImportRowRest">#REF!</definedName>
    <definedName name="ImportRowTotal">#REF!</definedName>
    <definedName name="ImportRowTotalAct">'[1]Фактические расходы'!#REF!</definedName>
    <definedName name="OnDate">#REF!</definedName>
    <definedName name="Organization">#REF!</definedName>
    <definedName name="Period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SettlementCode">#REF!</definedName>
    <definedName name="Type">#REF!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'5-илова'!$7:$7</definedName>
    <definedName name="_xlnm.Print_Titles" localSheetId="5">'6-илова '!$5:$5</definedName>
    <definedName name="_xlnm.Print_Area" localSheetId="1">'2-илова'!$A$1:$J$13</definedName>
    <definedName name="_xlnm.Print_Area" localSheetId="4">'5-илова'!$A$1:$M$31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2" i="9" l="1"/>
  <c r="C12" i="9" s="1"/>
  <c r="F21" i="28"/>
  <c r="F13" i="28"/>
  <c r="D40" i="26"/>
  <c r="C40" i="26"/>
  <c r="P31" i="7" l="1"/>
  <c r="P30" i="7"/>
  <c r="P29" i="7"/>
  <c r="P28" i="7"/>
  <c r="P27" i="7"/>
  <c r="P26" i="7"/>
  <c r="P25" i="7"/>
  <c r="P24" i="7"/>
  <c r="P8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6" i="7"/>
  <c r="M11" i="7"/>
  <c r="M10" i="7"/>
  <c r="M9" i="7"/>
  <c r="M8" i="7"/>
  <c r="E29" i="1" l="1"/>
  <c r="E28" i="1"/>
  <c r="E26" i="1"/>
  <c r="E22" i="1"/>
  <c r="E18" i="1"/>
  <c r="E16" i="1"/>
  <c r="E15" i="1"/>
  <c r="E30" i="1" l="1"/>
  <c r="E27" i="1" l="1"/>
  <c r="E21" i="1"/>
  <c r="E23" i="1" l="1"/>
  <c r="E24" i="1"/>
  <c r="E20" i="1"/>
  <c r="T31" i="7" l="1"/>
  <c r="Q31" i="7"/>
  <c r="A31" i="7"/>
  <c r="S30" i="7"/>
  <c r="Q30" i="7"/>
  <c r="A30" i="7"/>
  <c r="T29" i="7"/>
  <c r="Q29" i="7"/>
  <c r="A29" i="7"/>
  <c r="T28" i="7"/>
  <c r="Q28" i="7"/>
  <c r="A28" i="7"/>
  <c r="T27" i="7"/>
  <c r="Q27" i="7"/>
  <c r="A27" i="7"/>
  <c r="R26" i="7"/>
  <c r="S26" i="7" s="1"/>
  <c r="Q26" i="7"/>
  <c r="A26" i="7"/>
  <c r="R25" i="7"/>
  <c r="S25" i="7" s="1"/>
  <c r="Q25" i="7"/>
  <c r="A25" i="7"/>
  <c r="R24" i="7"/>
  <c r="S24" i="7" s="1"/>
  <c r="Q24" i="7"/>
  <c r="A24" i="7"/>
  <c r="R23" i="7"/>
  <c r="T23" i="7" s="1"/>
  <c r="Q23" i="7"/>
  <c r="P23" i="7"/>
  <c r="A23" i="7"/>
  <c r="T22" i="7"/>
  <c r="Q22" i="7"/>
  <c r="P22" i="7"/>
  <c r="A22" i="7"/>
  <c r="R21" i="7"/>
  <c r="Q21" i="7"/>
  <c r="P21" i="7"/>
  <c r="A21" i="7"/>
  <c r="R20" i="7"/>
  <c r="T20" i="7" s="1"/>
  <c r="Q20" i="7"/>
  <c r="P20" i="7"/>
  <c r="A20" i="7"/>
  <c r="T19" i="7"/>
  <c r="Q19" i="7"/>
  <c r="P19" i="7"/>
  <c r="A19" i="7"/>
  <c r="R18" i="7"/>
  <c r="S18" i="7" s="1"/>
  <c r="Q18" i="7"/>
  <c r="P18" i="7"/>
  <c r="M18" i="7"/>
  <c r="A18" i="7"/>
  <c r="R17" i="7"/>
  <c r="S17" i="7" s="1"/>
  <c r="Q17" i="7"/>
  <c r="P17" i="7"/>
  <c r="M17" i="7"/>
  <c r="A17" i="7"/>
  <c r="R16" i="7"/>
  <c r="T16" i="7" s="1"/>
  <c r="Q16" i="7"/>
  <c r="P16" i="7"/>
  <c r="A16" i="7"/>
  <c r="R15" i="7"/>
  <c r="S15" i="7" s="1"/>
  <c r="Q15" i="7"/>
  <c r="P15" i="7"/>
  <c r="M15" i="7"/>
  <c r="A15" i="7"/>
  <c r="Q14" i="7"/>
  <c r="P14" i="7"/>
  <c r="M14" i="7"/>
  <c r="A14" i="7"/>
  <c r="R13" i="7"/>
  <c r="Q13" i="7"/>
  <c r="P13" i="7"/>
  <c r="M13" i="7"/>
  <c r="A13" i="7"/>
  <c r="R12" i="7"/>
  <c r="Q12" i="7"/>
  <c r="P12" i="7"/>
  <c r="M12" i="7"/>
  <c r="M34" i="7" s="1"/>
  <c r="A12" i="7"/>
  <c r="R11" i="7"/>
  <c r="S11" i="7" s="1"/>
  <c r="Q11" i="7"/>
  <c r="P11" i="7"/>
  <c r="A11" i="7"/>
  <c r="R10" i="7"/>
  <c r="T10" i="7" s="1"/>
  <c r="Q10" i="7"/>
  <c r="P10" i="7"/>
  <c r="A10" i="7"/>
  <c r="R9" i="7"/>
  <c r="T9" i="7" s="1"/>
  <c r="Q9" i="7"/>
  <c r="P9" i="7"/>
  <c r="A9" i="7"/>
  <c r="R8" i="7"/>
  <c r="S8" i="7" s="1"/>
  <c r="Q8" i="7"/>
  <c r="A8" i="7"/>
  <c r="P1" i="7"/>
  <c r="E9" i="1" l="1"/>
  <c r="T18" i="7"/>
  <c r="E14" i="1"/>
  <c r="Q32" i="7"/>
  <c r="T25" i="7"/>
  <c r="T12" i="7"/>
  <c r="T24" i="7"/>
  <c r="T14" i="7"/>
  <c r="T17" i="7"/>
  <c r="S31" i="7"/>
  <c r="S10" i="7"/>
  <c r="T11" i="7"/>
  <c r="S12" i="7"/>
  <c r="T13" i="7"/>
  <c r="S21" i="7"/>
  <c r="S22" i="7"/>
  <c r="T30" i="7"/>
  <c r="S29" i="7"/>
  <c r="S13" i="7"/>
  <c r="S27" i="7"/>
  <c r="T8" i="7"/>
  <c r="T15" i="7"/>
  <c r="S19" i="7"/>
  <c r="T26" i="7"/>
  <c r="S14" i="7"/>
  <c r="S9" i="7"/>
  <c r="S28" i="7"/>
  <c r="S16" i="7"/>
  <c r="T21" i="7"/>
  <c r="S23" i="7"/>
  <c r="S20" i="7"/>
  <c r="E12" i="1" l="1"/>
  <c r="E17" i="1"/>
  <c r="T32" i="7"/>
  <c r="U32" i="7" s="1"/>
  <c r="E11" i="1"/>
  <c r="E8" i="1"/>
  <c r="F13" i="9" l="1"/>
  <c r="C13" i="9" s="1"/>
  <c r="E14" i="9"/>
  <c r="F14" i="9" l="1"/>
  <c r="D14" i="9"/>
  <c r="M69" i="4" l="1"/>
  <c r="L68" i="4"/>
  <c r="L67" i="4"/>
  <c r="L66" i="4"/>
  <c r="L65" i="4"/>
  <c r="L64" i="4"/>
  <c r="L63" i="4"/>
  <c r="L62" i="4"/>
  <c r="L61" i="4"/>
  <c r="L60" i="4"/>
  <c r="L59" i="4"/>
  <c r="K58" i="4"/>
  <c r="L57" i="4"/>
  <c r="L56" i="4"/>
  <c r="L55" i="4"/>
  <c r="L54" i="4"/>
  <c r="L53" i="4"/>
  <c r="L52" i="4"/>
  <c r="D30" i="1" l="1"/>
  <c r="D29" i="1"/>
  <c r="D28" i="1"/>
  <c r="D27" i="1"/>
  <c r="D26" i="1"/>
  <c r="D24" i="1"/>
  <c r="D23" i="1"/>
  <c r="D22" i="1"/>
  <c r="D21" i="1"/>
  <c r="D20" i="1"/>
  <c r="D18" i="1"/>
  <c r="D17" i="1"/>
  <c r="D16" i="1"/>
  <c r="D15" i="1"/>
  <c r="D14" i="1"/>
  <c r="D8" i="1"/>
  <c r="D9" i="1"/>
  <c r="G14" i="9"/>
  <c r="E10" i="1" l="1"/>
  <c r="D10" i="1"/>
  <c r="D12" i="1" l="1"/>
  <c r="D11" i="1" l="1"/>
  <c r="A13" i="1" l="1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C14" i="9" l="1"/>
  <c r="A7" i="4" l="1"/>
  <c r="A8" i="4" s="1"/>
  <c r="A9" i="4" s="1"/>
  <c r="A10" i="4" s="1"/>
  <c r="A11" i="4" s="1"/>
</calcChain>
</file>

<file path=xl/sharedStrings.xml><?xml version="1.0" encoding="utf-8"?>
<sst xmlns="http://schemas.openxmlformats.org/spreadsheetml/2006/main" count="1677" uniqueCount="1121">
  <si>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</si>
  <si>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</si>
  <si>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</si>
  <si>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</si>
  <si>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</si>
  <si>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</si>
  <si>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</si>
  <si>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</si>
  <si>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</si>
  <si>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</si>
  <si>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</si>
  <si>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</si>
  <si>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</si>
  <si>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</si>
  <si>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</si>
  <si>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</si>
  <si>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</si>
  <si>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</si>
  <si>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</si>
  <si>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</si>
  <si>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</si>
  <si>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</si>
  <si>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Ўлчов бирлиги</t>
  </si>
  <si>
    <t>Лойиҳа қуввати</t>
  </si>
  <si>
    <t>№</t>
  </si>
  <si>
    <t>Амалга ошириш муддати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</si>
  <si>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</si>
  <si>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</si>
  <si>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</si>
  <si>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</si>
  <si>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</si>
  <si>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</si>
  <si>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</si>
  <si>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</si>
  <si>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</si>
  <si>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</si>
  <si>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</si>
  <si>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</si>
  <si>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</si>
  <si>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</si>
  <si>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</si>
  <si>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 xml:space="preserve">Молиялаштириш манбаси* </t>
  </si>
  <si>
    <t>4-чорак</t>
  </si>
  <si>
    <t>Молиялаштириш манбаси*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</si>
  <si>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</si>
  <si>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</si>
  <si>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</si>
  <si>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</si>
  <si>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</si>
  <si>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</si>
  <si>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</si>
  <si>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</si>
  <si>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</si>
  <si>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</si>
  <si>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</si>
  <si>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</si>
  <si>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</si>
  <si>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</si>
  <si>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</si>
  <si>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</si>
  <si>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</si>
  <si>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</si>
  <si>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</si>
  <si>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</si>
  <si>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</si>
  <si>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</si>
  <si>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Йил давомида
қўшимча ажратилган маблағлар асосида
(минг сўм)</t>
  </si>
  <si>
    <t>Йил бошида учун тасдиқланган дастур асосида
(минг сўм)</t>
  </si>
  <si>
    <t>Бажарилган ишлар ва харажатларнинг миқдори
 (минг сўм)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</si>
  <si>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</si>
  <si>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</si>
  <si>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Молиялаш-тирилган маблағ
(минг сўм)</t>
  </si>
  <si>
    <t>Ажратилган маблағнинг ўзлаш-тирилиши (%)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</si>
  <si>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</si>
  <si>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</si>
  <si>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</si>
  <si>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</si>
  <si>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</si>
  <si>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</si>
  <si>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ягона ижтимоий солиқ</t>
  </si>
  <si>
    <t>* Ўзбекистон Республикаси Марказий сайлов комиссияси тасарруфида алоҳида юридик шахс мақомига эга бўлган ташкилот мавжуд эмас.</t>
  </si>
  <si>
    <t>МАЪЛУМОТ*</t>
  </si>
  <si>
    <t>капитал қўйилмалар ҳисобидан амалга оширилаётган лойиҳалар мавжуд эмас</t>
  </si>
  <si>
    <t>05</t>
  </si>
  <si>
    <t>34</t>
  </si>
  <si>
    <t>32</t>
  </si>
  <si>
    <t>Бюджет</t>
  </si>
  <si>
    <t>Молиялаш-тириш манбаси*</t>
  </si>
  <si>
    <t>ГФС ГКСИ и ТТРУз</t>
  </si>
  <si>
    <t>усл. Ед</t>
  </si>
  <si>
    <t>Республика махсус алока богламаси ДУК</t>
  </si>
  <si>
    <t>Электрон дўкон</t>
  </si>
  <si>
    <t>Ўзбекистон Республикаси Марказий сайлов комиссияси бўйича</t>
  </si>
  <si>
    <t>дона</t>
  </si>
  <si>
    <t xml:space="preserve">Бюджет жараёнининг очиқлигини таъминлаш 
мақсадида расмий веб-сайтларда маълумотларни 
жойладонаириш тартиби тўғрисидаги низомга
5-ИЛОВА
</t>
  </si>
  <si>
    <t>Авиабилет</t>
  </si>
  <si>
    <t>ВМ захира жам.</t>
  </si>
  <si>
    <t>кам баҳоли</t>
  </si>
  <si>
    <t>сумма</t>
  </si>
  <si>
    <t>сақлаш хараж</t>
  </si>
  <si>
    <t>Ўзбекистон Республикаси Марказий сайлов комиссияси (Бюджет)</t>
  </si>
  <si>
    <t>Ўзбекистон Республикаси Марказий сайлов комиссияси (ВМ захира жам.)</t>
  </si>
  <si>
    <t>UNICON-SOFT МЧЖ</t>
  </si>
  <si>
    <t>Услуга кабельного телевидения</t>
  </si>
  <si>
    <t>Защищенная электронная почта Е-ХАТ</t>
  </si>
  <si>
    <t>Услугa по обслуживанию теплового счетчика</t>
  </si>
  <si>
    <t>Услуга государственной фельдъегерской связи</t>
  </si>
  <si>
    <t>OOO Smart Asbob Servis</t>
  </si>
  <si>
    <t>ГУП  UNICON.UZ</t>
  </si>
  <si>
    <t>ООО ALPHAZET TECHNOLOGIES</t>
  </si>
  <si>
    <t>КО ОАО Узбекистон</t>
  </si>
  <si>
    <t>19</t>
  </si>
  <si>
    <t>Тошкент шахар ИИББ хузуридаги Куриклаш бошкармаси</t>
  </si>
  <si>
    <t>SPECIAL WARRANTY SERVICE MAS`ULIYATI CHEKLANGAN JAMIYAT</t>
  </si>
  <si>
    <t>Ежемесячная абонентская плата за использование Единой межведомственной электронной системы исполнительской дисциплины ?Ijro.gov.uz?</t>
  </si>
  <si>
    <t>Ягона етказиб берувчи</t>
  </si>
  <si>
    <t>Гкалл</t>
  </si>
  <si>
    <t>Услуга по круглосуточной поддержке телефонной линии</t>
  </si>
  <si>
    <t>Услуга по широкополосному доступу к информационно-коммуникационной сети Интернет по проводным сетям</t>
  </si>
  <si>
    <t>Услуга оказание охранных услуг на договорной основе юридическим лицам</t>
  </si>
  <si>
    <t>Услуга по проектированию и разработке информационных технологий для сетей и систем</t>
  </si>
  <si>
    <t>кг</t>
  </si>
  <si>
    <t>Полотенце бумажное</t>
  </si>
  <si>
    <t>упак</t>
  </si>
  <si>
    <t>Услуга по текущему ремонту транспортных средств</t>
  </si>
  <si>
    <t xml:space="preserve"> Гипохлориты</t>
  </si>
  <si>
    <t xml:space="preserve"> Аренда транспортных средств</t>
  </si>
  <si>
    <t xml:space="preserve"> Услуга по передаче электроэнергии</t>
  </si>
  <si>
    <t>кВт.ч</t>
  </si>
  <si>
    <t>Тўғридан тўғри (ЗРУ-684 ,Cn-71, абз -7)</t>
  </si>
  <si>
    <t>Тўғридан тўғри (ЗРУ-684, абз. 3, ПП- 3953. пункт 25)</t>
  </si>
  <si>
    <t xml:space="preserve"> Вода питьевая упакованная</t>
  </si>
  <si>
    <t>Многофункциональное устройство (МФУ)</t>
  </si>
  <si>
    <t>Терминал IP телефонии</t>
  </si>
  <si>
    <t xml:space="preserve"> Терминал IP телефонии</t>
  </si>
  <si>
    <t>Телевизор</t>
  </si>
  <si>
    <t>Сейф металлический</t>
  </si>
  <si>
    <t>Холодильник бытовой</t>
  </si>
  <si>
    <t>Вентилятор центробежный</t>
  </si>
  <si>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</si>
  <si>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</si>
  <si>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</si>
  <si>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</si>
  <si>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Организация:</t>
  </si>
  <si>
    <t>Узбекистон Республикаси Марказий сайлов комиссияси</t>
  </si>
  <si>
    <t xml:space="preserve">Периодичность: </t>
  </si>
  <si>
    <t>Единица измерения</t>
  </si>
  <si>
    <t xml:space="preserve">Министерство </t>
  </si>
  <si>
    <t>______________________________________________________</t>
  </si>
  <si>
    <t>Уровень бюджета</t>
  </si>
  <si>
    <t>АКТИВЛАР</t>
  </si>
  <si>
    <t>Қатор коди</t>
  </si>
  <si>
    <t>Йил бошида</t>
  </si>
  <si>
    <t>Йил (чорак) охирида</t>
  </si>
  <si>
    <t>000</t>
  </si>
  <si>
    <t>I БЎЛИМ. ЖОРИЙ АКТИВЛАР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</si>
  <si>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</si>
  <si>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</si>
  <si>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</si>
  <si>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</si>
  <si>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</si>
  <si>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</si>
  <si>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</si>
  <si>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</si>
  <si>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</si>
  <si>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</si>
  <si>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</si>
  <si>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</si>
  <si>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</si>
  <si>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</si>
  <si>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</si>
  <si>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</si>
  <si>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</si>
  <si>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</si>
  <si>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</si>
  <si>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</si>
  <si>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</si>
  <si>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</si>
  <si>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</si>
  <si>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</si>
  <si>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</si>
  <si>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</si>
  <si>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</si>
  <si>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</si>
  <si>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</si>
  <si>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</si>
  <si>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</si>
  <si>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</si>
  <si>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</si>
  <si>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</si>
  <si>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</si>
  <si>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</si>
  <si>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</si>
  <si>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</si>
  <si>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</si>
  <si>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</si>
  <si>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</si>
  <si>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</si>
  <si>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</si>
  <si>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</si>
  <si>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</si>
  <si>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</si>
  <si>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</si>
  <si>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</si>
  <si>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</si>
  <si>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</si>
  <si>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</si>
  <si>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15</t>
  </si>
  <si>
    <t>Ташкилотни сақлаш учун молиялаштирилган бюджет маблағлари (104 110)</t>
  </si>
  <si>
    <t>1501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</si>
  <si>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</si>
  <si>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</si>
  <si>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</si>
  <si>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</si>
  <si>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</si>
  <si>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</si>
  <si>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</si>
  <si>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</si>
  <si>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</si>
  <si>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</si>
  <si>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</si>
  <si>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</si>
  <si>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</si>
  <si>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</si>
  <si>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</si>
  <si>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</si>
  <si>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</si>
  <si>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</si>
  <si>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</si>
  <si>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</si>
  <si>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</si>
  <si>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</si>
  <si>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</si>
  <si>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</si>
  <si>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</si>
  <si>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</si>
  <si>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</si>
  <si>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</si>
  <si>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</si>
  <si>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</si>
  <si>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</si>
  <si>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</si>
  <si>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</si>
  <si>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</si>
  <si>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</si>
  <si>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</si>
  <si>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2401</t>
  </si>
  <si>
    <t>25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</si>
  <si>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</si>
  <si>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</si>
  <si>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</si>
  <si>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</si>
  <si>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</si>
  <si>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</si>
  <si>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</si>
  <si>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</si>
  <si>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</si>
  <si>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</si>
  <si>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</si>
  <si>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</si>
  <si>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</si>
  <si>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</si>
  <si>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</si>
  <si>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</si>
  <si>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</si>
  <si>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</si>
  <si>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</si>
  <si>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</si>
  <si>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</si>
  <si>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</si>
  <si>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4001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</si>
  <si>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</si>
  <si>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</si>
  <si>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</si>
  <si>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</si>
  <si>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</si>
  <si>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</si>
  <si>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</si>
  <si>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</si>
  <si>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</si>
  <si>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</si>
  <si>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</si>
  <si>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</si>
  <si>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</si>
  <si>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</si>
  <si>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</si>
  <si>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</si>
  <si>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</si>
  <si>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</si>
  <si>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</si>
  <si>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</si>
  <si>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</si>
  <si>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</si>
  <si>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</si>
  <si>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</si>
  <si>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</si>
  <si>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</si>
  <si>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</si>
  <si>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</si>
  <si>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</si>
  <si>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</si>
  <si>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</si>
  <si>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</si>
  <si>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</si>
  <si>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</si>
  <si>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</si>
  <si>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</si>
  <si>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</si>
  <si>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</si>
  <si>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</si>
  <si>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</si>
  <si>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</si>
  <si>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</si>
  <si>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</si>
  <si>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</si>
  <si>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</si>
  <si>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</si>
  <si>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7001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</si>
  <si>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</si>
  <si>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</si>
  <si>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</si>
  <si>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7101</t>
  </si>
  <si>
    <t>7102</t>
  </si>
  <si>
    <t>7103</t>
  </si>
  <si>
    <t>7104</t>
  </si>
  <si>
    <t>Ёнилғи, ёқилғи-мойлаш материаллари (161 300)</t>
  </si>
  <si>
    <t>72</t>
  </si>
  <si>
    <t>7201</t>
  </si>
  <si>
    <t>7202</t>
  </si>
  <si>
    <t>7203</t>
  </si>
  <si>
    <t>7204</t>
  </si>
  <si>
    <t>Хўжалик ва канцелярия моллари (161 400)</t>
  </si>
  <si>
    <t>73</t>
  </si>
  <si>
    <t>7301</t>
  </si>
  <si>
    <t>7302</t>
  </si>
  <si>
    <t>7303</t>
  </si>
  <si>
    <t>Кийим-кечак, пойабзал ва чойшаб-ғилофлар (161 500)</t>
  </si>
  <si>
    <t>74</t>
  </si>
  <si>
    <t>7401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</si>
  <si>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</si>
  <si>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</si>
  <si>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</si>
  <si>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</si>
  <si>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</si>
  <si>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</si>
  <si>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</si>
  <si>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</si>
  <si>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</si>
  <si>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</si>
  <si>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</si>
  <si>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</si>
  <si>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</si>
  <si>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</si>
  <si>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</si>
  <si>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</si>
  <si>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</si>
  <si>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</si>
  <si>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</si>
  <si>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</si>
  <si>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</si>
  <si>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</si>
  <si>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</si>
  <si>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</si>
  <si>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</si>
  <si>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</si>
  <si>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</si>
  <si>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</si>
  <si>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20001</t>
  </si>
  <si>
    <t>20002</t>
  </si>
  <si>
    <t>Бюджет ташкилотлари томонидан ходимларга берилган ссудалар (216 000)</t>
  </si>
  <si>
    <t>201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</si>
  <si>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</si>
  <si>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</si>
  <si>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</si>
  <si>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</si>
  <si>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</si>
  <si>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</si>
  <si>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</si>
  <si>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</si>
  <si>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</si>
  <si>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</si>
  <si>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</si>
  <si>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</si>
  <si>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</si>
  <si>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</si>
  <si>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</si>
  <si>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</si>
  <si>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</si>
  <si>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</si>
  <si>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</si>
  <si>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</si>
  <si>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</si>
  <si>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</si>
  <si>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</si>
  <si>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</si>
  <si>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</si>
  <si>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</si>
  <si>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</si>
  <si>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</si>
  <si>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</si>
  <si>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</si>
  <si>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</si>
  <si>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</si>
  <si>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</si>
  <si>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</si>
  <si>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</si>
  <si>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</si>
  <si>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</si>
  <si>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</si>
  <si>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</si>
  <si>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</si>
  <si>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</si>
  <si>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</si>
  <si>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</si>
  <si>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</si>
  <si>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</si>
  <si>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</si>
  <si>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</si>
  <si>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</si>
  <si>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</si>
  <si>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</si>
  <si>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</si>
  <si>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</si>
  <si>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</si>
  <si>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</si>
  <si>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</si>
  <si>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</si>
  <si>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</si>
  <si>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</si>
  <si>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</si>
  <si>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</si>
  <si>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</si>
  <si>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</si>
  <si>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</si>
  <si>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</si>
  <si>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</si>
  <si>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</si>
  <si>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</si>
  <si>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</si>
  <si>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</si>
  <si>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</si>
  <si>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</si>
  <si>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</si>
  <si>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</si>
  <si>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22301</t>
  </si>
  <si>
    <t>22302</t>
  </si>
  <si>
    <t>Бошқа турдаги асосий воситалар амортизацияси (231 300)</t>
  </si>
  <si>
    <t>224</t>
  </si>
  <si>
    <t>225</t>
  </si>
  <si>
    <t>22501</t>
  </si>
  <si>
    <t>22502</t>
  </si>
  <si>
    <t>226</t>
  </si>
  <si>
    <t>22601</t>
  </si>
  <si>
    <t>22602</t>
  </si>
  <si>
    <t>22603</t>
  </si>
  <si>
    <t>22604</t>
  </si>
  <si>
    <t>22605</t>
  </si>
  <si>
    <t>22606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</si>
  <si>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</si>
  <si>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</si>
  <si>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</si>
  <si>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</si>
  <si>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</si>
  <si>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</si>
  <si>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</si>
  <si>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</si>
  <si>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</si>
  <si>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</si>
  <si>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</si>
  <si>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</si>
  <si>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</si>
  <si>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</si>
  <si>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</si>
  <si>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</si>
  <si>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</si>
  <si>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</si>
  <si>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</si>
  <si>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</si>
  <si>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</si>
  <si>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</si>
  <si>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</si>
  <si>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</si>
  <si>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</si>
  <si>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</si>
  <si>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</si>
  <si>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</si>
  <si>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</si>
  <si>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</si>
  <si>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</si>
  <si>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</si>
  <si>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</si>
  <si>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</si>
  <si>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</si>
  <si>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</si>
  <si>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</si>
  <si>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</si>
  <si>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</si>
  <si>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</si>
  <si>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</si>
  <si>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</si>
  <si>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</si>
  <si>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</si>
  <si>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</si>
  <si>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</si>
  <si>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</si>
  <si>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</si>
  <si>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</si>
  <si>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</si>
  <si>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</si>
  <si>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</si>
  <si>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</si>
  <si>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</si>
  <si>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</si>
  <si>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</si>
  <si>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</si>
  <si>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</si>
  <si>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</si>
  <si>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</si>
  <si>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</si>
  <si>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</si>
  <si>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</si>
  <si>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26301</t>
  </si>
  <si>
    <t>26302</t>
  </si>
  <si>
    <t>264</t>
  </si>
  <si>
    <t>26401</t>
  </si>
  <si>
    <t>26402</t>
  </si>
  <si>
    <t>Номоддий ноишлаб чиқариш активлари (223 400)</t>
  </si>
  <si>
    <t>265</t>
  </si>
  <si>
    <t>266</t>
  </si>
  <si>
    <t>26601</t>
  </si>
  <si>
    <t>26602</t>
  </si>
  <si>
    <t>26603</t>
  </si>
  <si>
    <t>26604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</si>
  <si>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</si>
  <si>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</si>
  <si>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</si>
  <si>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</si>
  <si>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271</t>
  </si>
  <si>
    <t>27101</t>
  </si>
  <si>
    <t>27102</t>
  </si>
  <si>
    <t>272</t>
  </si>
  <si>
    <t>273</t>
  </si>
  <si>
    <t>27301</t>
  </si>
  <si>
    <t>27302</t>
  </si>
  <si>
    <t>27303</t>
  </si>
  <si>
    <t>27304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</si>
  <si>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</si>
  <si>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</si>
  <si>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</si>
  <si>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</si>
  <si>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</si>
  <si>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</si>
  <si>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</si>
  <si>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</si>
  <si>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</si>
  <si>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</si>
  <si>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</si>
  <si>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</si>
  <si>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</si>
  <si>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</si>
  <si>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</si>
  <si>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</si>
  <si>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</si>
  <si>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</si>
  <si>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</si>
  <si>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</si>
  <si>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</si>
  <si>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</si>
  <si>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</si>
  <si>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</si>
  <si>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</si>
  <si>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</si>
  <si>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</si>
  <si>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311</t>
  </si>
  <si>
    <t>312</t>
  </si>
  <si>
    <t>31201</t>
  </si>
  <si>
    <t>31202</t>
  </si>
  <si>
    <t>31203</t>
  </si>
  <si>
    <t>313</t>
  </si>
  <si>
    <t>31301</t>
  </si>
  <si>
    <t>31302</t>
  </si>
  <si>
    <t>31303</t>
  </si>
  <si>
    <t>314</t>
  </si>
  <si>
    <t>31401</t>
  </si>
  <si>
    <t>31402</t>
  </si>
  <si>
    <t>31403</t>
  </si>
  <si>
    <t>31404</t>
  </si>
  <si>
    <t>315</t>
  </si>
  <si>
    <t>316</t>
  </si>
  <si>
    <t>31601</t>
  </si>
  <si>
    <t>31602</t>
  </si>
  <si>
    <t>317</t>
  </si>
  <si>
    <t>31701</t>
  </si>
  <si>
    <t>31702</t>
  </si>
  <si>
    <t>31703</t>
  </si>
  <si>
    <t>318</t>
  </si>
  <si>
    <t>319</t>
  </si>
  <si>
    <t>31901</t>
  </si>
  <si>
    <t>31902</t>
  </si>
  <si>
    <t>320</t>
  </si>
  <si>
    <t>32001</t>
  </si>
  <si>
    <t>32002</t>
  </si>
  <si>
    <t>321</t>
  </si>
  <si>
    <t>32101</t>
  </si>
  <si>
    <t>32102</t>
  </si>
  <si>
    <t>32103</t>
  </si>
  <si>
    <t>322</t>
  </si>
  <si>
    <t>Қийматликларга капитал қўйилмалар (242 000)</t>
  </si>
  <si>
    <t>323</t>
  </si>
  <si>
    <t>32301</t>
  </si>
  <si>
    <t>32302</t>
  </si>
  <si>
    <t>Ноишлаб чиқариш активларига капитал қўйилмалар (243 000)</t>
  </si>
  <si>
    <t>324</t>
  </si>
  <si>
    <t>32401</t>
  </si>
  <si>
    <t>32402</t>
  </si>
  <si>
    <t>325</t>
  </si>
  <si>
    <t>32501</t>
  </si>
  <si>
    <t>32502</t>
  </si>
  <si>
    <t>32503</t>
  </si>
  <si>
    <t>326</t>
  </si>
  <si>
    <t>32601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</si>
  <si>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</si>
  <si>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</si>
  <si>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</si>
  <si>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</si>
  <si>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</si>
  <si>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</si>
  <si>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</si>
  <si>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</si>
  <si>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</si>
  <si>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</si>
  <si>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</si>
  <si>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</si>
  <si>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</si>
  <si>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</si>
  <si>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</si>
  <si>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</si>
  <si>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</si>
  <si>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</si>
  <si>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</si>
  <si>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</si>
  <si>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</si>
  <si>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</si>
  <si>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</si>
  <si>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</si>
  <si>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</si>
  <si>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</si>
  <si>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</si>
  <si>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</si>
  <si>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</si>
  <si>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</si>
  <si>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</si>
  <si>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</si>
  <si>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</si>
  <si>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</si>
  <si>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</si>
  <si>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</si>
  <si>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</si>
  <si>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</si>
  <si>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</si>
  <si>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</si>
  <si>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</si>
  <si>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</si>
  <si>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</si>
  <si>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</si>
  <si>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</si>
  <si>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</si>
  <si>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</si>
  <si>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</si>
  <si>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</si>
  <si>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</si>
  <si>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</si>
  <si>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</si>
  <si>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</si>
  <si>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</si>
  <si>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</si>
  <si>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</si>
  <si>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</si>
  <si>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</si>
  <si>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</si>
  <si>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</si>
  <si>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</si>
  <si>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</si>
  <si>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</si>
  <si>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</si>
  <si>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</si>
  <si>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</si>
  <si>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</si>
  <si>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</si>
  <si>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</si>
  <si>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</si>
  <si>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</si>
  <si>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</si>
  <si>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</si>
  <si>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</si>
  <si>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</si>
  <si>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</si>
  <si>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</si>
  <si>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</si>
  <si>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</si>
  <si>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</si>
  <si>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</si>
  <si>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</si>
  <si>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</si>
  <si>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</si>
  <si>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</si>
  <si>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</si>
  <si>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</si>
  <si>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</si>
  <si>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</si>
  <si>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</si>
  <si>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</si>
  <si>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</si>
  <si>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</si>
  <si>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</si>
  <si>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</si>
  <si>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</si>
  <si>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</si>
  <si>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</si>
  <si>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</si>
  <si>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</si>
  <si>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</si>
  <si>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</si>
  <si>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</si>
  <si>
    <t>Центризбирком Р.Уз.</t>
  </si>
  <si>
    <t xml:space="preserve">          </t>
  </si>
  <si>
    <t>Уровень бюджета:</t>
  </si>
  <si>
    <t>Элемент</t>
  </si>
  <si>
    <t>Наименование расходов</t>
  </si>
  <si>
    <t>А</t>
  </si>
  <si>
    <t>Б</t>
  </si>
  <si>
    <t>00</t>
  </si>
  <si>
    <t>ВСЕГО</t>
  </si>
  <si>
    <t>01</t>
  </si>
  <si>
    <t>41</t>
  </si>
  <si>
    <t>10</t>
  </si>
  <si>
    <t>02</t>
  </si>
  <si>
    <t>03</t>
  </si>
  <si>
    <t>04</t>
  </si>
  <si>
    <t>06</t>
  </si>
  <si>
    <t>47</t>
  </si>
  <si>
    <t>07</t>
  </si>
  <si>
    <t>120</t>
  </si>
  <si>
    <t>08</t>
  </si>
  <si>
    <t>09</t>
  </si>
  <si>
    <t>13</t>
  </si>
  <si>
    <t>IV-группа "Другие расходы"</t>
  </si>
  <si>
    <t>42</t>
  </si>
  <si>
    <t>РАСХОДЫ ПО ТОВАРАМ И УСЛУГАМ</t>
  </si>
  <si>
    <t>Коммунальные услуги</t>
  </si>
  <si>
    <t>Электроэнергия</t>
  </si>
  <si>
    <t>Горячая вода и тепловая энергия</t>
  </si>
  <si>
    <t>Холодная вода и канализация</t>
  </si>
  <si>
    <t>Услуги по уборке и вывоза мусору, а так же приобретение энергетических и других ресурсов (кроме бензина и других ГСМ)</t>
  </si>
  <si>
    <t>Содержание и текущий ремонт</t>
  </si>
  <si>
    <t>Машины, оборудования и техника</t>
  </si>
  <si>
    <t>Транспортные средства</t>
  </si>
  <si>
    <t>900</t>
  </si>
  <si>
    <t>Прочие машины, оборудования, техника и передаточные устройства</t>
  </si>
  <si>
    <t>920</t>
  </si>
  <si>
    <t>28</t>
  </si>
  <si>
    <t>Расходы по аренде</t>
  </si>
  <si>
    <t>29</t>
  </si>
  <si>
    <t>44</t>
  </si>
  <si>
    <t>31</t>
  </si>
  <si>
    <t>Расходы запасов материальных оборотных средств</t>
  </si>
  <si>
    <t>Прочие материальные оборотные средства</t>
  </si>
  <si>
    <t>33</t>
  </si>
  <si>
    <t>110</t>
  </si>
  <si>
    <t>35</t>
  </si>
  <si>
    <t>36</t>
  </si>
  <si>
    <t>37</t>
  </si>
  <si>
    <t>38</t>
  </si>
  <si>
    <t>Топливо и ГСМ</t>
  </si>
  <si>
    <t>39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</si>
  <si>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</si>
  <si>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</si>
  <si>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</si>
  <si>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Телефонные, телеграфные и почтовые услуги</t>
  </si>
  <si>
    <t>43</t>
  </si>
  <si>
    <t>Информационные и коммуникационные услуги</t>
  </si>
  <si>
    <t>93</t>
  </si>
  <si>
    <t>45</t>
  </si>
  <si>
    <t>99</t>
  </si>
  <si>
    <t>Прочие расходы на приобретение товаров и услуг</t>
  </si>
  <si>
    <t>46</t>
  </si>
  <si>
    <t>990</t>
  </si>
  <si>
    <t>48</t>
  </si>
  <si>
    <t>49</t>
  </si>
  <si>
    <t>ДРУГИЕ РАСХОДЫ</t>
  </si>
  <si>
    <t>Различные прочие расходы</t>
  </si>
  <si>
    <t>Текущие</t>
  </si>
  <si>
    <t>Электрон давлат харидларида иштирок этиш учун закалат тулови харажатлари</t>
  </si>
  <si>
    <t>190</t>
  </si>
  <si>
    <t>Прочие расходы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</si>
  <si>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</si>
  <si>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</si>
  <si>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Периодичность:</t>
  </si>
  <si>
    <t>Республиканский</t>
  </si>
  <si>
    <t>Единица измерения:</t>
  </si>
  <si>
    <t>тыс. сум</t>
  </si>
  <si>
    <t xml:space="preserve">Л/С: 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</si>
  <si>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</si>
  <si>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</si>
  <si>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</si>
  <si>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</si>
  <si>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</si>
  <si>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</si>
  <si>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</si>
  <si>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</si>
  <si>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</si>
  <si>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</si>
  <si>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</si>
  <si>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</si>
  <si>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</si>
  <si>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</si>
  <si>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</si>
  <si>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</si>
  <si>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</si>
  <si>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</si>
  <si>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</si>
  <si>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</si>
  <si>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</si>
  <si>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</si>
  <si>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</si>
  <si>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X</t>
  </si>
  <si>
    <t>Руководитель _______________</t>
  </si>
  <si>
    <t>Главный бухгалтер ____________________</t>
  </si>
  <si>
    <t>М.П</t>
  </si>
  <si>
    <t>____ ______________ 20____ год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</si>
  <si>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</si>
  <si>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</si>
  <si>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</si>
  <si>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016</t>
  </si>
  <si>
    <t>Отчетный период: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</si>
  <si>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</si>
  <si>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</si>
  <si>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</si>
  <si>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</si>
  <si>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</si>
  <si>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</si>
  <si>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</si>
  <si>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</si>
  <si>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</si>
  <si>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</si>
  <si>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</si>
  <si>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</si>
  <si>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</si>
  <si>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/>
  </si>
  <si>
    <t>4200000</t>
  </si>
  <si>
    <t>4220000</t>
  </si>
  <si>
    <t>4221000</t>
  </si>
  <si>
    <t>4224000</t>
  </si>
  <si>
    <t>4225000</t>
  </si>
  <si>
    <t>4250000</t>
  </si>
  <si>
    <t>4252000</t>
  </si>
  <si>
    <t>4252500</t>
  </si>
  <si>
    <t>4290000</t>
  </si>
  <si>
    <t>4292000</t>
  </si>
  <si>
    <t>4292100</t>
  </si>
  <si>
    <t>4292200</t>
  </si>
  <si>
    <t>4800000</t>
  </si>
  <si>
    <t>4820000</t>
  </si>
  <si>
    <t>4821000</t>
  </si>
  <si>
    <t>4821100</t>
  </si>
  <si>
    <t>4821140</t>
  </si>
  <si>
    <t>Итого по группам расходов:</t>
  </si>
  <si>
    <t>Всего:</t>
  </si>
  <si>
    <t>КРЕДИТОРСКАЯ ЗАДОЛЖЕННОСТЬ:</t>
  </si>
  <si>
    <t>4223000</t>
  </si>
  <si>
    <t>Руководитель _____________________</t>
  </si>
  <si>
    <t>O`ZBEKTELEKOM АЖ</t>
  </si>
  <si>
    <t>INTERNATIONAL PAPERХК</t>
  </si>
  <si>
    <t>UNG PETRO МЧЖ</t>
  </si>
  <si>
    <t>16358-М</t>
  </si>
  <si>
    <t>111-П</t>
  </si>
  <si>
    <t>G/46434</t>
  </si>
  <si>
    <t>ГУП Сувсоз</t>
  </si>
  <si>
    <t>Услуга по холодному водоснабжению и услуга канализации</t>
  </si>
  <si>
    <t>Veolia Energy Tashkent МЧЖ</t>
  </si>
  <si>
    <t>0503</t>
  </si>
  <si>
    <t>032354</t>
  </si>
  <si>
    <t>Бюджет ташкилотларининг бошқа ҳисобрақамлардаги бюджет бўйича маблағлари (104 100)</t>
  </si>
  <si>
    <t>Бошқа мақсадлар учун молиялаштирилган бюджет маблағлари (104 120)</t>
  </si>
  <si>
    <t>Бюджет ҳисобидан нақд пул олиш учун транзит ҳисобварақларига ўтказилган маблағлар (111 100)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</si>
  <si>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</si>
  <si>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</si>
  <si>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</si>
  <si>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</si>
  <si>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</si>
  <si>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</si>
  <si>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</si>
  <si>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</si>
  <si>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</si>
  <si>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</si>
  <si>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Кредит маблағлари ҳисобидан нақд пул олиш учун транзит ҳисобварақларига ўтказилган маблағлар (111 321)</t>
  </si>
  <si>
    <t>Конвертация учун транзит ҳисоб рақамига ўтказиб берилган маблағлар (111 400)</t>
  </si>
  <si>
    <t>Ҳисоб-китоб клиринг палатасига ўтказилган маблағлар (111 500)</t>
  </si>
  <si>
    <t>Йўлдаги бошқа маблағлар (111 900)</t>
  </si>
  <si>
    <t>Қисқа муддатли ички депозитлар (121 100)</t>
  </si>
  <si>
    <t>Қисқа муддатли ташқи депозитлар (121 200)</t>
  </si>
  <si>
    <t>Жорий озиқ-овқат маҳсулотлари (161 110)</t>
  </si>
  <si>
    <t>Қиш-баҳор мавсумига ғамланадиган озиқ-овқат маҳсулотлари (161 120)</t>
  </si>
  <si>
    <t>Дори-дармонлар ва тиббиётда фойдаланиладиган воситалар (161 210)</t>
  </si>
  <si>
    <t>Вакциналар ва бактериологик препаратлар (161 220)</t>
  </si>
  <si>
    <t>Амбулатория шароитида даволанувчи имтиёзли беморлар контингентига рецепт асосида бепул берилувчи дори-дармонлар (161 230)</t>
  </si>
  <si>
    <t>Ижтимоий аҳамиятга эга бўлган дори воситалари ва тиббиёт буюмлари (161 240)</t>
  </si>
  <si>
    <t>Ёқилғи нефт маҳсулотлари (161 310)</t>
  </si>
  <si>
    <t>Суюлтирилган газ (161 320)</t>
  </si>
  <si>
    <t>Кўмир (161 330)</t>
  </si>
  <si>
    <t>Бошқа турдаги ёнилғи материаллари (161 340)</t>
  </si>
  <si>
    <t>Хўжалик маҳсулотлари (161 410)</t>
  </si>
  <si>
    <t>Канцелярия маҳсулотлари (қоғоздан ташқари) (161 420)</t>
  </si>
  <si>
    <t>Қоғоз (161 430)</t>
  </si>
  <si>
    <t>Кийим-кечак ва пойабзаллар (161 510)</t>
  </si>
  <si>
    <t>Чойшаб-ғилофлар (161 520)</t>
  </si>
  <si>
    <t>Боқувдаги ҳайвонлар (161 810)</t>
  </si>
  <si>
    <t>Узоқ муддатли ички депозитлар (211 100)</t>
  </si>
  <si>
    <t>Узоқ муддатли ташқи депозитлар (211 200)</t>
  </si>
  <si>
    <t>Ички акция ва капитал (213 100)</t>
  </si>
  <si>
    <t>202</t>
  </si>
  <si>
    <t>Узоқ муддатли активлар — жами (200+201+202 қаторлар)</t>
  </si>
  <si>
    <t>Транспорт воситалари (221 210)</t>
  </si>
  <si>
    <t>Информацион, компьютер ва телекоммуникацион жиҳозлар амортизацияси (231 221)</t>
  </si>
  <si>
    <t>Бошқа турдаги машина ва жиҳозлар амортизацияси (231 222)</t>
  </si>
  <si>
    <t>Етиштириладиган биологик активлар амортизацияси (231 310)</t>
  </si>
  <si>
    <t>Ишчи ҳайвонлар амортизацияси (231 311)</t>
  </si>
  <si>
    <t>Кўп йиллик дарахтлар ва ўсимлик ресурслари амортизацияси (231 312)</t>
  </si>
  <si>
    <t>Интеллектуал мулк объектларининг амортизацияси (231 320)</t>
  </si>
  <si>
    <t>Тадқиқот ва ишланмалар амортизацияси (231 321)</t>
  </si>
  <si>
    <t>Фойдали қазилмаларни қазиб олиш амортизацияси (231 322)</t>
  </si>
  <si>
    <t>Компьютер дастурий таъминоти амортизацияси (231 323)</t>
  </si>
  <si>
    <t>Маълумотлар базаси амортизацияси (231 324)</t>
  </si>
  <si>
    <t>Кўнгилочар, кутубхона, бадиий ва ижодий қийматликлар амортизацияси (231 325)</t>
  </si>
  <si>
    <t>Бошқа турдаги интеллектуал мулк объектлари амортизацияси (231 326)</t>
  </si>
  <si>
    <t>Ҳарбий асосий воситалар амортизацияси (231 400)</t>
  </si>
  <si>
    <t>Номаҳсулдор биологик активлар (223 310)</t>
  </si>
  <si>
    <t>Сув ресурслари (223 320)</t>
  </si>
  <si>
    <t>Бошқа турдаги табиий ресурслар (223 330)</t>
  </si>
  <si>
    <t>Радиочастота спектри (223 331)</t>
  </si>
  <si>
    <t>Бошқа табиий ресурслар (223 332)</t>
  </si>
  <si>
    <t>Шартнома, лизинг ва лицензиялар (223 410)</t>
  </si>
  <si>
    <t>Тижорий оператив лизинг (223 411)</t>
  </si>
  <si>
    <t>Табиий ресурслардан фойдаланишга рухсатнома (223 412)</t>
  </si>
  <si>
    <t>Маълум турдаги фаолиятни амалга ошириш учун рухсатнома (223 413)</t>
  </si>
  <si>
    <t>Келгуси товар ва хизматларга имтиёзли эгалик қилишга рухсатнома (223 414)</t>
  </si>
  <si>
    <t>Гудвилл ва маркетинг активлари (223 420)</t>
  </si>
  <si>
    <t>Бошқа турдаги табиий ресурслар амортизацияси (233 330)</t>
  </si>
  <si>
    <t>Радиочастота спектри амортизацияси (233 331)</t>
  </si>
  <si>
    <t>Бошқа ҳақиқий ресурслар амортизацияси (233 332)</t>
  </si>
  <si>
    <t>Номоддий ноишлаб чиқариш активларининг амортизацияси (233 400)</t>
  </si>
  <si>
    <t>Шартнома, лизинг ва лицензиялар амортизацияси (233 410)</t>
  </si>
  <si>
    <t>Тижорий оператив лизинг амортизацияси (233 411)</t>
  </si>
  <si>
    <t>Табиий ресурслардан фойдаланишга рухсатнома амортизацияси (233 412)</t>
  </si>
  <si>
    <t>Маълум турдаги фаолиятни амалга ошириш учун рухсатнома амортизацияси (233 413)</t>
  </si>
  <si>
    <t>Келгуси товар ва хизматларга имтиёзли эгалик қилишга рухсатномалар амортизацияси (233 414)</t>
  </si>
  <si>
    <t>Гудвилл ва маркетинг активлари амортизацияси (233 420)</t>
  </si>
  <si>
    <t>Бино ва иншоотларга капитал қўйилмалар (241 100)</t>
  </si>
  <si>
    <t>Тураржой биноларига капитал қўйилмалар (241 110)</t>
  </si>
  <si>
    <t>Тураржой биноларини харид (қабул) қилиш (241 111)</t>
  </si>
  <si>
    <t>Қурилиши тугалланмаган тураржой бинолари (241 112)</t>
  </si>
  <si>
    <t>Тураржой биноларига бошқа капитал қўйилмалар (241 113)</t>
  </si>
  <si>
    <t>Нотураржой биноларига капитал қўйилмалар (241 120)</t>
  </si>
  <si>
    <t>Нотураржой биноларини харид (қабул) қилиш (241 121)</t>
  </si>
  <si>
    <t>Қурилиши тугалланмаган нотураржой бинолари (241 122)</t>
  </si>
  <si>
    <t>Нотураржой биноларига бошқа капитал қўйилмалар (241 123)</t>
  </si>
  <si>
    <t>Бошқа иншоотларга капитал қўйилмалар (241 130)</t>
  </si>
  <si>
    <t>Бошқа иншоотларни харид (қабул) қилиш (241 131)</t>
  </si>
  <si>
    <t>Қурилиши тугалланмаган бошқа иншоотлар (241 132)</t>
  </si>
  <si>
    <t>Бошқа иншоотларга бошқа турдаги капитал қўйилмалар (241 133)</t>
  </si>
  <si>
    <t>Ерни ободонлаштиришга капитал қўйилмалар (241 140)</t>
  </si>
  <si>
    <t>Машина ва жиҳозларга капитал қўйилмалар (241 200)</t>
  </si>
  <si>
    <t>Транспорт воситаларига капитал қўйилмалар (241 210)</t>
  </si>
  <si>
    <t>Транспорт воситаларини харид (қабул) қилиш (241 211)</t>
  </si>
  <si>
    <t>Транспорт воситаларига бошқа капитал қўйилмалар (241 212)</t>
  </si>
  <si>
    <t>Машина ва жиҳозларга (транспорт воситаларидан ташқари) капитал қўйилмалар (241 220)</t>
  </si>
  <si>
    <t>Машина ва жиҳозларни (транспорт воситаларидан ташқари) харид (қабул) қилиш (241 221)</t>
  </si>
  <si>
    <t>Машина ва жиҳозларга (транспорт воситаларидан ташқари) бошқа капитал қўйилмалар (241 222)</t>
  </si>
  <si>
    <t>Ўрнатиш учун мўлжалланган асбоб-ускуналар (241 223)</t>
  </si>
  <si>
    <t>Бошқа турдаги асосий воситаларга капитал қўйилмалар (241 300)</t>
  </si>
  <si>
    <t>Етиштириладиган биологик активлар (241 310)</t>
  </si>
  <si>
    <t>Етиштириладиган биологик активларни харид (қабул) қилиш (241 311)</t>
  </si>
  <si>
    <t>Етиштириладиган биологик активларга бошқа харажатлар (241 312)</t>
  </si>
  <si>
    <t>Интеллектуал мулк объектлари (241 320)</t>
  </si>
  <si>
    <t>Интеллектуал мулк объектларини харид (қабул) қилиш (241 321)</t>
  </si>
  <si>
    <t>Интеллектуал мулк объектларига бошқа харажатлар (241 322)</t>
  </si>
  <si>
    <t>Дарсликлар фонди (241 330)</t>
  </si>
  <si>
    <t>Дарсликлар фонди (241 331)</t>
  </si>
  <si>
    <t>Бадиий китоблар фонди (241 332)</t>
  </si>
  <si>
    <t>Бошқа турдаги кутубхона фонди (241 339)</t>
  </si>
  <si>
    <t>Ҳарбий асосий воситаларга капитал қўйилмалар (241 400)</t>
  </si>
  <si>
    <t>Қийматликларни харид (қабул) қилиш (242 100)</t>
  </si>
  <si>
    <t>Қийматликларга бошқа капитал қўйилмалар (242 200)</t>
  </si>
  <si>
    <t>Ерни харид қилиш харажатлари (243 100)</t>
  </si>
  <si>
    <t>Минерал ва энергия ресурсларига капитал қўйилмалар (243 200)</t>
  </si>
  <si>
    <t>Бошқа турдаги табиий активларга капитал қўйилмалар (243 300)</t>
  </si>
  <si>
    <t>Номаҳсулдор биологик активларга харажатлар (243 310)</t>
  </si>
  <si>
    <t>Сув ресурсларига харажатлар (243 320)</t>
  </si>
  <si>
    <t>Бошқа турдаги табиий ресурсларга харажатлар (243 330)</t>
  </si>
  <si>
    <t>Номоддий ноишлаб чиқариш активларига капитал қўйилмалар (243 400)</t>
  </si>
  <si>
    <t>Шартнома, лизинг ва лицензияларга харажатлар (243 410)</t>
  </si>
  <si>
    <t>Гудвилл ва маркетинг активларига харажатлар (243 420)</t>
  </si>
  <si>
    <t>230</t>
  </si>
  <si>
    <t>cум</t>
  </si>
  <si>
    <t>4299000</t>
  </si>
  <si>
    <t>4299990</t>
  </si>
  <si>
    <t>Сум</t>
  </si>
  <si>
    <t xml:space="preserve"> Казначейский лицевой счет организации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</si>
  <si>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</si>
  <si>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</si>
  <si>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</si>
  <si>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>Раздел   7016   подраздел   105   глава   016</t>
  </si>
  <si>
    <t xml:space="preserve">Отчетный период: </t>
  </si>
  <si>
    <t>Министерство:</t>
  </si>
  <si>
    <t xml:space="preserve">Еденица измерения: тыс. сум </t>
  </si>
  <si>
    <t>Л/С:</t>
  </si>
  <si>
    <t>Категория</t>
  </si>
  <si>
    <t>Статья и
 подстатья</t>
  </si>
  <si>
    <t>Код строки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</si>
  <si>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</si>
  <si>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</si>
  <si>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</si>
  <si>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</si>
  <si>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I-группа "Заработная плата и приравненные к ней платежи"</t>
  </si>
  <si>
    <t>Заработная плата</t>
  </si>
  <si>
    <t>Заработная плата в денежной форме</t>
  </si>
  <si>
    <t>Основная заработная плата</t>
  </si>
  <si>
    <t>Надбавки и доплаты к заработной плате</t>
  </si>
  <si>
    <t>Выплаты из фонда материального стимулирования работникам бюджетных организаций</t>
  </si>
  <si>
    <t>Доплаты работникам с учеными степенями</t>
  </si>
  <si>
    <t>Пособия</t>
  </si>
  <si>
    <t>Пособия по временной нетрудоспособности</t>
  </si>
  <si>
    <t>II-группа "Начисления на заработную плату"</t>
  </si>
  <si>
    <t>Взносы / отчисления на социальные нужды</t>
  </si>
  <si>
    <t>Реально производимые взносы/отчисления на социальные нужды</t>
  </si>
  <si>
    <t>Единый социальный платеж</t>
  </si>
  <si>
    <t>Командировочные расходы</t>
  </si>
  <si>
    <t>В пределах республики</t>
  </si>
  <si>
    <t>Компьютерное оборудование, вычислительная и аудио-видео техника</t>
  </si>
  <si>
    <t>Товарно-материальных запасов</t>
  </si>
  <si>
    <t>Товарно-материальных запасов (кроме бумаги)</t>
  </si>
  <si>
    <t>Расходы на приобретение бумаги</t>
  </si>
  <si>
    <t xml:space="preserve">Услуги по охране объектов 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</si>
  <si>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</si>
  <si>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</si>
  <si>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</si>
  <si>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</si>
  <si>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DAVLAT AXBOROT TIZIMLARINI YARATISH VA QOLLAB QUVATLASH BOYICHA YAGONA INTEGR-</t>
  </si>
  <si>
    <t>Салфетки бумажные</t>
  </si>
  <si>
    <t>CPIO-4464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</si>
  <si>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</si>
  <si>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</si>
  <si>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4210000</t>
  </si>
  <si>
    <t>4211000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</si>
  <si>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</si>
  <si>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</si>
  <si>
    <t>Сувениры</t>
  </si>
  <si>
    <t>Услуга по техническому обслуживанию легковых автомобилей и легких грузовых автотранспортных средств, кроме услуг по ремонту электрооборудования, шин и кузовов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</si>
  <si>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</si>
  <si>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</si>
  <si>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</si>
  <si>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 xml:space="preserve"> Салфетки бумажные</t>
  </si>
  <si>
    <t>CPIO-4701</t>
  </si>
  <si>
    <t>Тўғридан тўғри (ЗРУ-684, Ст 71,  пункт 21, част 1)</t>
  </si>
  <si>
    <t>E-26-8289</t>
  </si>
  <si>
    <t>Услуга по технической поддержке информационных технологий</t>
  </si>
  <si>
    <t>11/19-V</t>
  </si>
  <si>
    <t>Таклиф сўрови 26.12.2025 г. УП-259 пункт 6 ПР №1 пункт 9</t>
  </si>
  <si>
    <t>MAXSUSTRANS ISHLAB CHIQARISH BOSHQARMASI DUK</t>
  </si>
  <si>
    <t xml:space="preserve"> Услуга по вывозу мусора</t>
  </si>
  <si>
    <t>м3</t>
  </si>
  <si>
    <t>Тўғридан тўғри (ЗРУ-684, Ст 71,  пункт 6, част 1)</t>
  </si>
  <si>
    <t>7814-2026/IJRO</t>
  </si>
  <si>
    <t xml:space="preserve"> Бензин автомобильный</t>
  </si>
  <si>
    <t>367-26</t>
  </si>
  <si>
    <t>Л</t>
  </si>
  <si>
    <t>Запрос предложений 26.12.2025 г. УП-259 пункт 6 ПР №1 пункт 7</t>
  </si>
  <si>
    <t>Энергия тепловая, отпущенная котельными</t>
  </si>
  <si>
    <t>144/B-19</t>
  </si>
  <si>
    <t xml:space="preserve"> Услуга по круглосуточной поддержке телефонной линии</t>
  </si>
  <si>
    <t>АО HUDUDIY  ELEKTR TARMOQLARI</t>
  </si>
  <si>
    <t>Квт/ч</t>
  </si>
  <si>
    <t>ORZU TOVAR MCHJ</t>
  </si>
  <si>
    <t>97/AK</t>
  </si>
  <si>
    <t>Тўғридан тўғри (ЗРУ-684, Ст-71, пункт-17, част-1,)</t>
  </si>
  <si>
    <t>7/AK</t>
  </si>
  <si>
    <t>2/AK</t>
  </si>
  <si>
    <t>YaTT Atabayev Gayrat Nabijonovich</t>
  </si>
  <si>
    <t xml:space="preserve">32807710600037 </t>
  </si>
  <si>
    <t>1/AK</t>
  </si>
  <si>
    <t>на 01.04.2026</t>
  </si>
  <si>
    <t>1 апреля</t>
  </si>
  <si>
    <t>100010860262907016105016001</t>
  </si>
  <si>
    <t>930</t>
  </si>
  <si>
    <t>Приборы учета электроэнергии и коммунальных услуг</t>
  </si>
  <si>
    <t>940</t>
  </si>
  <si>
    <t>Axborot tizimi va resurslarini texnik qo`llab-quvvatlash va modernizatsiyalash</t>
  </si>
  <si>
    <t>по состоянию на 01.04.2026</t>
  </si>
  <si>
    <t>400110860262907016105016001</t>
  </si>
  <si>
    <t>4252100</t>
  </si>
  <si>
    <t>4252110</t>
  </si>
  <si>
    <t>4110000</t>
  </si>
  <si>
    <t>4111000</t>
  </si>
  <si>
    <t>4111100</t>
  </si>
  <si>
    <t>4111200</t>
  </si>
  <si>
    <t>4111230</t>
  </si>
  <si>
    <t>Budjet tashkilotlari xodimlarini moddiy ragʻbatlantirish jamgʻarmasidan toʻlovlar</t>
  </si>
  <si>
    <t>4111240</t>
  </si>
  <si>
    <t>Илмий даражага эга бўлган ходимларга қўшимча тўловлар</t>
  </si>
  <si>
    <t>4711100</t>
  </si>
  <si>
    <t>4711120</t>
  </si>
  <si>
    <t>4120000</t>
  </si>
  <si>
    <t>4121000</t>
  </si>
  <si>
    <t>4121100</t>
  </si>
  <si>
    <t xml:space="preserve">2026 йил 1-чорагида 
Ўзбекистон Республикаси Марказий сайлов комиссияси бюджетдан ажратилган маблағларнинг чегараланган миқдорининг ўз тасарруфидаги бюджет ташкилотлари кесимида тақсимоти тўғрисида </t>
  </si>
  <si>
    <t>2026 йил 1-чорагида 
Ўзбекистон Республикаси Марказий сайлов комиссиясида 
капитал қўйилмалар ҳисобидан амалга оширилаётган лойиҳаларнинг ижроси тўғрисидаги
МАЪЛУМОТЛАР</t>
  </si>
  <si>
    <t>2026 йил 1-чорагида
Ўзбекистон Республикаси Марказий сайлов комиссияси томонидан
 ўтказилган танловлар (тендерлар) ва амалга оширилган давлат харидлари тўғрисидаги
МАЪЛУМОТЛАР</t>
  </si>
  <si>
    <r>
      <t xml:space="preserve">2026 йил 1-чорагида    
Ўзбекистон Республикаси Марказий сайлов комиссияси томонидан </t>
    </r>
    <r>
      <rPr>
        <b/>
        <sz val="14"/>
        <rFont val="Times New Roman"/>
        <family val="1"/>
      </rPr>
      <t>асосий воситалар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
ва амалга оширилган давлат харидлари тўғрисидаги
МАЪЛУМОТЛАР</t>
    </r>
  </si>
  <si>
    <r>
      <t xml:space="preserve">2026 йил 1-чорагида 
Ўзбекистон Республикаси Марказий сайлов комиссияси томонидан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
танловлар (тендерлар) ва амалга оширилган давлат харидлари тўғрисидаги
МАЪЛУМОТЛАР</t>
    </r>
  </si>
  <si>
    <r>
      <t xml:space="preserve">2026 йил 1-чорагида  
Ўзбекистон Республикаси Марказий сайлов комиссияси томонидан 
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</si>
  <si>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t>2026 йил 1-чорагида
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</si>
</sst>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с_ў_м_-;\-* #,##0\ _с_ў_м_-;_-* &quot;-&quot;\ _с_ў_м_-;_-@_-"/>
    <numFmt numFmtId="165" formatCode="#,##0.0_ ;[Red]\-#,##0.0\ "/>
    <numFmt numFmtId="166" formatCode="_-* #,##0.00_р_._-;\-* #,##0.00_р_._-;_-* &quot;-&quot;??_р_._-;_-@_-"/>
    <numFmt numFmtId="167" formatCode="_-* #,##0.00\ _р_._-;\-* #,##0.00\ _р_._-;_-* &quot;-&quot;??\ _р_._-;_-@_-"/>
    <numFmt numFmtId="168" formatCode="_-* #,##0.0_р_._-;\-* #,##0.0_р_._-;_-* &quot;-&quot;??_р_._-;_-@_-"/>
    <numFmt numFmtId="169" formatCode="_-* #,##0.000\ _с_ў_м_-;\-* #,##0.000\ _с_ў_м_-;_-* &quot;-&quot;\ _с_ў_м_-;_-@_-"/>
    <numFmt numFmtId="170" formatCode="_-* #,##0.0_р_._-;\-* #,##0.0_р_._-;_-* &quot; &quot;??_р_._-;_-@_-"/>
    <numFmt numFmtId="171" formatCode="_-* #,##0.00_р_._-;\-* #,##0.00_р_._-;_-* &quot; &quot;??_р_._-;_-@_-"/>
    <numFmt numFmtId="172" formatCode="_-* #,##0.00\ _с_ў_м_-;\-* #,##0.00\ _с_ў_м_-;_-* &quot;-&quot;\ _с_ў_м_-;_-@_-"/>
    <numFmt numFmtId="173" formatCode="_-* #\ ##0.00\ _₽_-;\-* #\ ##0.00\ _₽_-;_-* &quot;-&quot;??\ _₽_-;_-@_-"/>
    <numFmt numFmtId="174" formatCode="#,##0.000"/>
  </numFmts>
  <fonts count="65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0"/>
      <name val="Arial Cyr"/>
      <family val="2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1"/>
      <name val="Times New Roman"/>
      <family val="1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4">
    <xf numFmtId="0" fontId="0" fillId="0" borderId="0"/>
    <xf numFmtId="0" fontId="22" fillId="0" borderId="0"/>
    <xf numFmtId="43" fontId="19" fillId="0" borderId="0" applyFont="0" applyFill="0" applyBorder="0" applyAlignment="0" applyProtection="0"/>
    <xf numFmtId="0" fontId="24" fillId="0" borderId="0"/>
    <xf numFmtId="0" fontId="25" fillId="0" borderId="0"/>
    <xf numFmtId="167" fontId="24" fillId="0" borderId="0"/>
    <xf numFmtId="168" fontId="24" fillId="0" borderId="0"/>
    <xf numFmtId="166" fontId="24" fillId="0" borderId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2" fillId="0" borderId="0"/>
    <xf numFmtId="0" fontId="19" fillId="12" borderId="0"/>
    <xf numFmtId="0" fontId="19" fillId="16" borderId="0"/>
    <xf numFmtId="0" fontId="19" fillId="20" borderId="0"/>
    <xf numFmtId="0" fontId="19" fillId="24" borderId="0"/>
    <xf numFmtId="0" fontId="19" fillId="28" borderId="0"/>
    <xf numFmtId="0" fontId="19" fillId="32" borderId="0"/>
    <xf numFmtId="0" fontId="19" fillId="13" borderId="0"/>
    <xf numFmtId="0" fontId="19" fillId="17" borderId="0"/>
    <xf numFmtId="0" fontId="19" fillId="21" borderId="0"/>
    <xf numFmtId="0" fontId="19" fillId="25" borderId="0"/>
    <xf numFmtId="0" fontId="19" fillId="29" borderId="0"/>
    <xf numFmtId="0" fontId="19" fillId="33" borderId="0"/>
    <xf numFmtId="0" fontId="41" fillId="14" borderId="0"/>
    <xf numFmtId="0" fontId="41" fillId="18" borderId="0"/>
    <xf numFmtId="0" fontId="41" fillId="22" borderId="0"/>
    <xf numFmtId="0" fontId="41" fillId="26" borderId="0"/>
    <xf numFmtId="0" fontId="41" fillId="30" borderId="0"/>
    <xf numFmtId="0" fontId="41" fillId="34" borderId="0"/>
    <xf numFmtId="0" fontId="41" fillId="11" borderId="0"/>
    <xf numFmtId="0" fontId="41" fillId="15" borderId="0"/>
    <xf numFmtId="0" fontId="41" fillId="19" borderId="0"/>
    <xf numFmtId="0" fontId="41" fillId="23" borderId="0"/>
    <xf numFmtId="0" fontId="41" fillId="27" borderId="0"/>
    <xf numFmtId="0" fontId="41" fillId="31" borderId="0"/>
    <xf numFmtId="0" fontId="33" fillId="7" borderId="18"/>
    <xf numFmtId="0" fontId="34" fillId="8" borderId="19"/>
    <xf numFmtId="0" fontId="35" fillId="8" borderId="18"/>
    <xf numFmtId="0" fontId="28" fillId="0" borderId="15"/>
    <xf numFmtId="0" fontId="29" fillId="0" borderId="16"/>
    <xf numFmtId="0" fontId="30" fillId="0" borderId="17"/>
    <xf numFmtId="0" fontId="30" fillId="0" borderId="0"/>
    <xf numFmtId="0" fontId="40" fillId="0" borderId="23"/>
    <xf numFmtId="0" fontId="37" fillId="9" borderId="21"/>
    <xf numFmtId="0" fontId="49" fillId="0" borderId="0"/>
    <xf numFmtId="0" fontId="50" fillId="6" borderId="0"/>
    <xf numFmtId="0" fontId="32" fillId="5" borderId="0"/>
    <xf numFmtId="0" fontId="39" fillId="0" borderId="0"/>
    <xf numFmtId="0" fontId="19" fillId="10" borderId="22"/>
    <xf numFmtId="0" fontId="36" fillId="0" borderId="20"/>
    <xf numFmtId="0" fontId="38" fillId="0" borderId="0"/>
    <xf numFmtId="0" fontId="31" fillId="4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273">
    <xf numFmtId="0" fontId="0" fillId="0" borderId="0" xfId="0"/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5" fillId="0" borderId="0" xfId="0" applyNumberFormat="1" applyFont="1" applyAlignment="1">
      <alignment horizontal="right" vertical="top" wrapText="1"/>
    </xf>
    <xf numFmtId="3" fontId="4" fillId="0" borderId="0" xfId="0" applyNumberFormat="1" applyFont="1" applyAlignment="1">
      <alignment horizontal="center" vertical="top" wrapText="1"/>
    </xf>
    <xf numFmtId="3" fontId="5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5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3" fontId="10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165" fontId="17" fillId="0" borderId="13" xfId="0" applyNumberFormat="1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4" xfId="0" applyNumberFormat="1" applyFont="1" applyBorder="1" applyAlignment="1">
      <alignment horizontal="left" vertical="center" wrapText="1" inden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2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horizontal="left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/>
    </xf>
    <xf numFmtId="0" fontId="43" fillId="0" borderId="0" xfId="0" applyFont="1"/>
    <xf numFmtId="0" fontId="43" fillId="0" borderId="25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171" fontId="1" fillId="2" borderId="1" xfId="7" applyNumberFormat="1" applyFont="1" applyFill="1" applyBorder="1" applyAlignment="1">
      <alignment horizontal="center" vertical="center"/>
    </xf>
    <xf numFmtId="171" fontId="2" fillId="2" borderId="1" xfId="7" applyNumberFormat="1" applyFont="1" applyFill="1" applyBorder="1" applyAlignment="1">
      <alignment horizontal="center" vertical="center"/>
    </xf>
    <xf numFmtId="0" fontId="51" fillId="0" borderId="8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textRotation="90" wrapText="1"/>
    </xf>
    <xf numFmtId="0" fontId="51" fillId="0" borderId="1" xfId="0" applyFont="1" applyBorder="1" applyAlignment="1">
      <alignment horizontal="center" vertical="center" wrapText="1"/>
    </xf>
    <xf numFmtId="0" fontId="47" fillId="2" borderId="1" xfId="4" applyFont="1" applyFill="1" applyBorder="1" applyAlignment="1">
      <alignment horizontal="left" vertical="center" wrapText="1"/>
    </xf>
    <xf numFmtId="49" fontId="45" fillId="0" borderId="1" xfId="0" applyNumberFormat="1" applyFont="1" applyBorder="1" applyAlignment="1">
      <alignment horizontal="center" vertical="center"/>
    </xf>
    <xf numFmtId="0" fontId="45" fillId="0" borderId="0" xfId="0" applyFont="1"/>
    <xf numFmtId="0" fontId="48" fillId="2" borderId="1" xfId="4" applyFont="1" applyFill="1" applyBorder="1" applyAlignment="1">
      <alignment horizontal="left" vertical="center" wrapText="1"/>
    </xf>
    <xf numFmtId="49" fontId="43" fillId="0" borderId="1" xfId="0" applyNumberFormat="1" applyFont="1" applyBorder="1" applyAlignment="1">
      <alignment horizontal="center" vertical="center"/>
    </xf>
    <xf numFmtId="166" fontId="43" fillId="0" borderId="0" xfId="0" applyNumberFormat="1" applyFont="1"/>
    <xf numFmtId="0" fontId="44" fillId="0" borderId="0" xfId="0" applyFont="1" applyAlignment="1">
      <alignment wrapText="1"/>
    </xf>
    <xf numFmtId="0" fontId="53" fillId="0" borderId="0" xfId="0" applyFont="1"/>
    <xf numFmtId="0" fontId="44" fillId="0" borderId="0" xfId="0" applyFont="1" applyAlignment="1">
      <alignment vertical="center" wrapText="1"/>
    </xf>
    <xf numFmtId="0" fontId="43" fillId="0" borderId="1" xfId="0" applyFont="1" applyBorder="1" applyAlignment="1">
      <alignment horizontal="center" vertical="center"/>
    </xf>
    <xf numFmtId="170" fontId="54" fillId="0" borderId="1" xfId="5" applyNumberFormat="1" applyFont="1" applyBorder="1" applyAlignment="1">
      <alignment horizontal="center" vertical="center"/>
    </xf>
    <xf numFmtId="0" fontId="23" fillId="0" borderId="1" xfId="4" applyFont="1" applyBorder="1" applyAlignment="1">
      <alignment horizontal="left" vertical="center" wrapText="1"/>
    </xf>
    <xf numFmtId="170" fontId="23" fillId="0" borderId="1" xfId="5" applyNumberFormat="1" applyFont="1" applyBorder="1" applyAlignment="1">
      <alignment horizontal="center" vertical="center" wrapText="1"/>
    </xf>
    <xf numFmtId="170" fontId="44" fillId="0" borderId="1" xfId="5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167" fontId="43" fillId="0" borderId="0" xfId="5" applyFont="1"/>
    <xf numFmtId="170" fontId="23" fillId="0" borderId="1" xfId="5" applyNumberFormat="1" applyFont="1" applyBorder="1" applyAlignment="1">
      <alignment horizontal="left" vertical="center" wrapText="1"/>
    </xf>
    <xf numFmtId="0" fontId="44" fillId="0" borderId="0" xfId="0" applyFont="1" applyAlignment="1">
      <alignment vertical="center"/>
    </xf>
    <xf numFmtId="0" fontId="43" fillId="0" borderId="1" xfId="0" applyFont="1" applyBorder="1" applyAlignment="1">
      <alignment horizontal="center" vertical="center" textRotation="90"/>
    </xf>
    <xf numFmtId="0" fontId="43" fillId="0" borderId="1" xfId="0" applyFont="1" applyBorder="1" applyAlignment="1">
      <alignment horizontal="center" vertical="center" textRotation="90" wrapText="1"/>
    </xf>
    <xf numFmtId="0" fontId="23" fillId="2" borderId="1" xfId="4" applyFont="1" applyFill="1" applyBorder="1" applyAlignment="1">
      <alignment horizontal="center" vertical="center" wrapText="1"/>
    </xf>
    <xf numFmtId="0" fontId="46" fillId="2" borderId="1" xfId="4" applyFont="1" applyFill="1" applyBorder="1" applyAlignment="1">
      <alignment horizontal="center" vertical="top" wrapText="1"/>
    </xf>
    <xf numFmtId="0" fontId="56" fillId="0" borderId="1" xfId="0" applyFont="1" applyBorder="1" applyAlignment="1">
      <alignment horizontal="center" vertical="center"/>
    </xf>
    <xf numFmtId="49" fontId="56" fillId="0" borderId="1" xfId="0" applyNumberFormat="1" applyFont="1" applyBorder="1" applyAlignment="1">
      <alignment horizontal="center" vertical="center"/>
    </xf>
    <xf numFmtId="49" fontId="57" fillId="2" borderId="1" xfId="6" applyNumberFormat="1" applyFont="1" applyFill="1" applyBorder="1" applyAlignment="1">
      <alignment horizontal="center" vertical="center"/>
    </xf>
    <xf numFmtId="170" fontId="57" fillId="2" borderId="1" xfId="6" applyNumberFormat="1" applyFont="1" applyFill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49" fontId="58" fillId="0" borderId="1" xfId="0" applyNumberFormat="1" applyFont="1" applyBorder="1" applyAlignment="1">
      <alignment horizontal="center" vertical="center"/>
    </xf>
    <xf numFmtId="0" fontId="48" fillId="0" borderId="1" xfId="4" applyFont="1" applyBorder="1" applyAlignment="1">
      <alignment horizontal="left" vertical="center" wrapText="1"/>
    </xf>
    <xf numFmtId="49" fontId="59" fillId="2" borderId="1" xfId="6" applyNumberFormat="1" applyFont="1" applyFill="1" applyBorder="1" applyAlignment="1">
      <alignment horizontal="center" vertical="center"/>
    </xf>
    <xf numFmtId="170" fontId="59" fillId="2" borderId="1" xfId="6" applyNumberFormat="1" applyFont="1" applyFill="1" applyBorder="1" applyAlignment="1">
      <alignment horizontal="center" vertical="center"/>
    </xf>
    <xf numFmtId="49" fontId="23" fillId="2" borderId="0" xfId="4" applyNumberFormat="1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left" vertical="top" wrapText="1"/>
    </xf>
    <xf numFmtId="3" fontId="5" fillId="3" borderId="0" xfId="0" applyNumberFormat="1" applyFont="1" applyFill="1" applyAlignment="1">
      <alignment horizontal="center" vertical="top" wrapText="1"/>
    </xf>
    <xf numFmtId="3" fontId="2" fillId="3" borderId="0" xfId="0" applyNumberFormat="1" applyFont="1" applyFill="1" applyAlignment="1">
      <alignment horizontal="center" vertical="center" wrapText="1"/>
    </xf>
    <xf numFmtId="169" fontId="2" fillId="3" borderId="0" xfId="8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top" wrapText="1"/>
    </xf>
    <xf numFmtId="3" fontId="4" fillId="3" borderId="0" xfId="0" applyNumberFormat="1" applyFont="1" applyFill="1" applyAlignment="1">
      <alignment vertical="top" wrapText="1"/>
    </xf>
    <xf numFmtId="3" fontId="1" fillId="3" borderId="0" xfId="0" applyNumberFormat="1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vertical="top" wrapText="1"/>
    </xf>
    <xf numFmtId="3" fontId="3" fillId="3" borderId="0" xfId="0" applyNumberFormat="1" applyFont="1" applyFill="1" applyAlignment="1">
      <alignment horizontal="left" vertical="top" wrapText="1"/>
    </xf>
    <xf numFmtId="3" fontId="2" fillId="3" borderId="0" xfId="0" applyNumberFormat="1" applyFont="1" applyFill="1" applyAlignment="1">
      <alignment horizontal="left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1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left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" fontId="27" fillId="3" borderId="2" xfId="0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164" fontId="27" fillId="3" borderId="1" xfId="8" applyFont="1" applyFill="1" applyBorder="1" applyAlignment="1">
      <alignment horizontal="center" vertical="center"/>
    </xf>
    <xf numFmtId="172" fontId="27" fillId="3" borderId="1" xfId="8" applyNumberFormat="1" applyFont="1" applyFill="1" applyBorder="1" applyAlignment="1">
      <alignment horizontal="center" vertical="center"/>
    </xf>
    <xf numFmtId="164" fontId="27" fillId="3" borderId="2" xfId="8" applyFont="1" applyFill="1" applyBorder="1" applyAlignment="1">
      <alignment horizontal="center" vertical="center"/>
    </xf>
    <xf numFmtId="0" fontId="46" fillId="0" borderId="1" xfId="4" applyFont="1" applyBorder="1" applyAlignment="1">
      <alignment horizontal="left" vertical="center" wrapText="1"/>
    </xf>
    <xf numFmtId="170" fontId="46" fillId="0" borderId="1" xfId="5" applyNumberFormat="1" applyFont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170" fontId="46" fillId="0" borderId="1" xfId="5" applyNumberFormat="1" applyFont="1" applyBorder="1" applyAlignment="1">
      <alignment horizontal="left" vertical="center" wrapText="1"/>
    </xf>
    <xf numFmtId="0" fontId="47" fillId="0" borderId="1" xfId="4" applyFont="1" applyBorder="1" applyAlignment="1">
      <alignment horizontal="left" vertical="center" wrapText="1"/>
    </xf>
    <xf numFmtId="0" fontId="61" fillId="0" borderId="0" xfId="0" applyFont="1" applyAlignment="1">
      <alignment wrapText="1"/>
    </xf>
    <xf numFmtId="0" fontId="61" fillId="0" borderId="0" xfId="0" applyFont="1" applyAlignment="1">
      <alignment horizontal="center" vertical="center"/>
    </xf>
    <xf numFmtId="0" fontId="61" fillId="0" borderId="0" xfId="0" applyFont="1"/>
    <xf numFmtId="0" fontId="63" fillId="2" borderId="0" xfId="0" applyFont="1" applyFill="1" applyAlignment="1">
      <alignment horizontal="right" vertical="center" wrapText="1"/>
    </xf>
    <xf numFmtId="0" fontId="64" fillId="0" borderId="0" xfId="0" applyFont="1" applyAlignment="1">
      <alignment horizontal="center" wrapText="1"/>
    </xf>
    <xf numFmtId="0" fontId="61" fillId="0" borderId="0" xfId="0" applyFont="1" applyAlignment="1">
      <alignment horizontal="center" wrapText="1"/>
    </xf>
    <xf numFmtId="0" fontId="64" fillId="0" borderId="1" xfId="0" applyFont="1" applyBorder="1" applyAlignment="1">
      <alignment horizontal="center" vertical="center" wrapText="1"/>
    </xf>
    <xf numFmtId="49" fontId="64" fillId="0" borderId="1" xfId="0" applyNumberFormat="1" applyFont="1" applyBorder="1" applyAlignment="1">
      <alignment horizontal="center" vertical="center" wrapText="1"/>
    </xf>
    <xf numFmtId="0" fontId="64" fillId="0" borderId="1" xfId="0" applyFont="1" applyBorder="1" applyAlignment="1">
      <alignment vertical="center" wrapText="1"/>
    </xf>
    <xf numFmtId="0" fontId="61" fillId="0" borderId="1" xfId="0" applyFont="1" applyBorder="1" applyAlignment="1">
      <alignment vertical="center" wrapText="1"/>
    </xf>
    <xf numFmtId="49" fontId="61" fillId="0" borderId="1" xfId="0" applyNumberFormat="1" applyFont="1" applyBorder="1" applyAlignment="1">
      <alignment horizontal="center" vertical="center" wrapText="1"/>
    </xf>
    <xf numFmtId="173" fontId="64" fillId="0" borderId="1" xfId="9" applyNumberFormat="1" applyFont="1" applyBorder="1" applyAlignment="1">
      <alignment horizontal="center" vertical="center" wrapText="1"/>
    </xf>
    <xf numFmtId="173" fontId="61" fillId="0" borderId="1" xfId="9" applyNumberFormat="1" applyFont="1" applyBorder="1" applyAlignment="1">
      <alignment vertical="center" wrapText="1"/>
    </xf>
    <xf numFmtId="173" fontId="64" fillId="0" borderId="1" xfId="0" applyNumberFormat="1" applyFont="1" applyBorder="1" applyAlignment="1">
      <alignment vertical="center" wrapText="1"/>
    </xf>
    <xf numFmtId="173" fontId="64" fillId="0" borderId="1" xfId="9" applyNumberFormat="1" applyFont="1" applyBorder="1" applyAlignment="1">
      <alignment vertical="center" wrapText="1"/>
    </xf>
    <xf numFmtId="0" fontId="61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44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54" fillId="0" borderId="8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54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174" fontId="2" fillId="3" borderId="0" xfId="0" applyNumberFormat="1" applyFont="1" applyFill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10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left" vertical="center" wrapText="1" indent="1"/>
    </xf>
    <xf numFmtId="3" fontId="13" fillId="0" borderId="2" xfId="0" applyNumberFormat="1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top" wrapText="1"/>
    </xf>
    <xf numFmtId="0" fontId="9" fillId="3" borderId="0" xfId="0" applyFont="1" applyFill="1" applyAlignment="1">
      <alignment horizontal="center"/>
    </xf>
    <xf numFmtId="3" fontId="4" fillId="3" borderId="0" xfId="0" applyNumberFormat="1" applyFont="1" applyFill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13" fillId="3" borderId="10" xfId="0" applyNumberFormat="1" applyFont="1" applyFill="1" applyBorder="1" applyAlignment="1">
      <alignment horizontal="center" vertical="center" wrapText="1"/>
    </xf>
    <xf numFmtId="3" fontId="13" fillId="3" borderId="11" xfId="0" applyNumberFormat="1" applyFont="1" applyFill="1" applyBorder="1" applyAlignment="1">
      <alignment horizontal="center" vertical="center" wrapText="1"/>
    </xf>
    <xf numFmtId="3" fontId="13" fillId="3" borderId="12" xfId="0" applyNumberFormat="1" applyFont="1" applyFill="1" applyBorder="1" applyAlignment="1">
      <alignment horizontal="center" vertical="center" wrapText="1"/>
    </xf>
    <xf numFmtId="3" fontId="13" fillId="3" borderId="13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2" fillId="0" borderId="0" xfId="10" applyFont="1" applyAlignment="1">
      <alignment horizontal="center" vertical="center" wrapText="1"/>
    </xf>
    <xf numFmtId="0" fontId="62" fillId="0" borderId="0" xfId="10" applyFont="1" applyAlignment="1">
      <alignment horizontal="center"/>
    </xf>
    <xf numFmtId="0" fontId="64" fillId="0" borderId="0" xfId="0" applyFont="1" applyAlignment="1">
      <alignment horizontal="center"/>
    </xf>
    <xf numFmtId="0" fontId="55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5" fillId="0" borderId="8" xfId="0" applyFont="1" applyBorder="1" applyAlignment="1">
      <alignment horizontal="center"/>
    </xf>
    <xf numFmtId="0" fontId="45" fillId="0" borderId="24" xfId="0" applyFont="1" applyBorder="1" applyAlignment="1">
      <alignment horizontal="center"/>
    </xf>
    <xf numFmtId="0" fontId="45" fillId="0" borderId="9" xfId="0" applyFont="1" applyBorder="1" applyAlignment="1">
      <alignment horizontal="center"/>
    </xf>
    <xf numFmtId="0" fontId="44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43" fillId="0" borderId="8" xfId="0" applyFont="1" applyBorder="1" applyAlignment="1">
      <alignment wrapText="1"/>
    </xf>
    <xf numFmtId="0" fontId="43" fillId="0" borderId="24" xfId="0" applyFont="1" applyBorder="1" applyAlignment="1">
      <alignment wrapText="1"/>
    </xf>
    <xf numFmtId="0" fontId="43" fillId="0" borderId="9" xfId="0" applyFont="1" applyBorder="1" applyAlignment="1">
      <alignment wrapText="1"/>
    </xf>
    <xf numFmtId="0" fontId="45" fillId="0" borderId="26" xfId="0" applyFont="1" applyBorder="1" applyAlignment="1">
      <alignment horizontal="center" vertical="center"/>
    </xf>
    <xf numFmtId="16" fontId="45" fillId="0" borderId="8" xfId="0" applyNumberFormat="1" applyFont="1" applyBorder="1" applyAlignment="1">
      <alignment wrapText="1"/>
    </xf>
    <xf numFmtId="0" fontId="45" fillId="0" borderId="24" xfId="0" applyFont="1" applyBorder="1" applyAlignment="1">
      <alignment wrapText="1"/>
    </xf>
    <xf numFmtId="0" fontId="45" fillId="0" borderId="9" xfId="0" applyFont="1" applyBorder="1" applyAlignment="1">
      <alignment wrapText="1"/>
    </xf>
    <xf numFmtId="0" fontId="45" fillId="0" borderId="8" xfId="0" applyFont="1" applyBorder="1" applyAlignment="1">
      <alignment wrapText="1"/>
    </xf>
    <xf numFmtId="0" fontId="52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49" fontId="43" fillId="0" borderId="25" xfId="0" applyNumberFormat="1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8" xfId="0" applyFont="1" applyBorder="1" applyAlignment="1">
      <alignment horizontal="left" wrapText="1"/>
    </xf>
    <xf numFmtId="0" fontId="45" fillId="0" borderId="24" xfId="0" applyFont="1" applyBorder="1" applyAlignment="1">
      <alignment horizontal="left" wrapText="1"/>
    </xf>
    <xf numFmtId="0" fontId="45" fillId="0" borderId="9" xfId="0" applyFont="1" applyBorder="1" applyAlignment="1">
      <alignment horizontal="left" wrapText="1"/>
    </xf>
    <xf numFmtId="0" fontId="54" fillId="0" borderId="1" xfId="0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54" fillId="0" borderId="1" xfId="0" applyFont="1" applyBorder="1" applyAlignment="1">
      <alignment horizontal="center" vertical="center" wrapText="1"/>
    </xf>
    <xf numFmtId="0" fontId="54" fillId="0" borderId="8" xfId="0" applyFont="1" applyBorder="1" applyAlignment="1">
      <alignment horizontal="center" vertical="center"/>
    </xf>
    <xf numFmtId="0" fontId="54" fillId="0" borderId="24" xfId="0" applyFont="1" applyBorder="1" applyAlignment="1">
      <alignment horizontal="center" vertical="center"/>
    </xf>
    <xf numFmtId="0" fontId="54" fillId="0" borderId="9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49" fontId="43" fillId="0" borderId="0" xfId="0" applyNumberFormat="1" applyFont="1" applyAlignment="1">
      <alignment horizontal="center"/>
    </xf>
    <xf numFmtId="0" fontId="54" fillId="0" borderId="2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</cellXfs>
  <cellStyles count="54">
    <cellStyle name="20% — акцент1 2" xfId="11" xr:uid="{00000000-0005-0000-0000-000000000000}"/>
    <cellStyle name="20% — акцент2 2" xfId="12" xr:uid="{00000000-0005-0000-0000-000001000000}"/>
    <cellStyle name="20% — акцент3 2" xfId="13" xr:uid="{00000000-0005-0000-0000-000002000000}"/>
    <cellStyle name="20% — акцент4 2" xfId="14" xr:uid="{00000000-0005-0000-0000-000003000000}"/>
    <cellStyle name="20% — акцент5 2" xfId="15" xr:uid="{00000000-0005-0000-0000-000004000000}"/>
    <cellStyle name="20% — акцент6 2" xfId="16" xr:uid="{00000000-0005-0000-0000-000005000000}"/>
    <cellStyle name="40% — акцент1 2" xfId="17" xr:uid="{00000000-0005-0000-0000-000006000000}"/>
    <cellStyle name="40% — акцент2 2" xfId="18" xr:uid="{00000000-0005-0000-0000-000007000000}"/>
    <cellStyle name="40% — акцент3 2" xfId="19" xr:uid="{00000000-0005-0000-0000-000008000000}"/>
    <cellStyle name="40% — акцент4 2" xfId="20" xr:uid="{00000000-0005-0000-0000-000009000000}"/>
    <cellStyle name="40% — акцент5 2" xfId="21" xr:uid="{00000000-0005-0000-0000-00000A000000}"/>
    <cellStyle name="40% — акцент6 2" xfId="22" xr:uid="{00000000-0005-0000-0000-00000B000000}"/>
    <cellStyle name="60% — акцент1 2" xfId="23" xr:uid="{00000000-0005-0000-0000-00000C000000}"/>
    <cellStyle name="60% — акцент2 2" xfId="24" xr:uid="{00000000-0005-0000-0000-00000D000000}"/>
    <cellStyle name="60% — акцент3 2" xfId="25" xr:uid="{00000000-0005-0000-0000-00000E000000}"/>
    <cellStyle name="60% — акцент4 2" xfId="26" xr:uid="{00000000-0005-0000-0000-00000F000000}"/>
    <cellStyle name="60% — акцент5 2" xfId="27" xr:uid="{00000000-0005-0000-0000-000010000000}"/>
    <cellStyle name="60% — акцент6 2" xfId="28" xr:uid="{00000000-0005-0000-0000-000011000000}"/>
    <cellStyle name="Акцент1 2" xfId="29" xr:uid="{00000000-0005-0000-0000-000012000000}"/>
    <cellStyle name="Акцент2 2" xfId="30" xr:uid="{00000000-0005-0000-0000-000013000000}"/>
    <cellStyle name="Акцент3 2" xfId="31" xr:uid="{00000000-0005-0000-0000-000014000000}"/>
    <cellStyle name="Акцент4 2" xfId="32" xr:uid="{00000000-0005-0000-0000-000015000000}"/>
    <cellStyle name="Акцент5 2" xfId="33" xr:uid="{00000000-0005-0000-0000-000016000000}"/>
    <cellStyle name="Акцент6 2" xfId="34" xr:uid="{00000000-0005-0000-0000-000017000000}"/>
    <cellStyle name="Ввод  2" xfId="35" xr:uid="{00000000-0005-0000-0000-000018000000}"/>
    <cellStyle name="Вывод 2" xfId="36" xr:uid="{00000000-0005-0000-0000-000019000000}"/>
    <cellStyle name="Вычисление 2" xfId="37" xr:uid="{00000000-0005-0000-0000-00001A000000}"/>
    <cellStyle name="Гиперссылка" xfId="10" builtinId="8"/>
    <cellStyle name="Заголовок 1 2" xfId="38" xr:uid="{00000000-0005-0000-0000-00001C000000}"/>
    <cellStyle name="Заголовок 2 2" xfId="39" xr:uid="{00000000-0005-0000-0000-00001D000000}"/>
    <cellStyle name="Заголовок 3 2" xfId="40" xr:uid="{00000000-0005-0000-0000-00001E000000}"/>
    <cellStyle name="Заголовок 4 2" xfId="41" xr:uid="{00000000-0005-0000-0000-00001F000000}"/>
    <cellStyle name="Итог 2" xfId="42" xr:uid="{00000000-0005-0000-0000-000020000000}"/>
    <cellStyle name="Контрольная ячейка 2" xfId="43" xr:uid="{00000000-0005-0000-0000-000021000000}"/>
    <cellStyle name="Название 2" xfId="44" xr:uid="{00000000-0005-0000-0000-000022000000}"/>
    <cellStyle name="Нейтральный 2" xfId="45" xr:uid="{00000000-0005-0000-0000-000023000000}"/>
    <cellStyle name="Обычный" xfId="0" builtinId="0"/>
    <cellStyle name="Обычный 2" xfId="3" xr:uid="{00000000-0005-0000-0000-000025000000}"/>
    <cellStyle name="Обычный 4" xfId="1" xr:uid="{00000000-0005-0000-0000-000026000000}"/>
    <cellStyle name="Обычный 4 2" xfId="4" xr:uid="{00000000-0005-0000-0000-000027000000}"/>
    <cellStyle name="Плохой 2" xfId="46" xr:uid="{00000000-0005-0000-0000-000028000000}"/>
    <cellStyle name="Пояснение 2" xfId="47" xr:uid="{00000000-0005-0000-0000-000029000000}"/>
    <cellStyle name="Примечание 2" xfId="48" xr:uid="{00000000-0005-0000-0000-00002A000000}"/>
    <cellStyle name="Связанная ячейка 2" xfId="49" xr:uid="{00000000-0005-0000-0000-00002B000000}"/>
    <cellStyle name="Текст предупреждения 2" xfId="50" xr:uid="{00000000-0005-0000-0000-00002C000000}"/>
    <cellStyle name="Финансовый" xfId="9" builtinId="3"/>
    <cellStyle name="Финансовый [0]" xfId="8" builtinId="6"/>
    <cellStyle name="Финансовый 2" xfId="2" xr:uid="{00000000-0005-0000-0000-00002F000000}"/>
    <cellStyle name="Финансовый 2 2" xfId="52" xr:uid="{00000000-0005-0000-0000-000030000000}"/>
    <cellStyle name="Финансовый 3" xfId="5" xr:uid="{00000000-0005-0000-0000-000031000000}"/>
    <cellStyle name="Финансовый 4" xfId="6" xr:uid="{00000000-0005-0000-0000-000032000000}"/>
    <cellStyle name="Финансовый 5" xfId="7" xr:uid="{00000000-0005-0000-0000-000033000000}"/>
    <cellStyle name="Финансовый 6" xfId="53" xr:uid="{00000000-0005-0000-0000-000034000000}"/>
    <cellStyle name="Хороший 2" xfId="51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25444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8" name="QRCode">
          <a:extLst>
            <a:ext uri="{FF2B5EF4-FFF2-40B4-BE49-F238E27FC236}">
              <a16:creationId xmlns:a16="http://schemas.microsoft.com/office/drawing/2014/main" id="{67ADBB86-017A-442D-84ED-D9608FDC9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857250" cy="8572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8" name="QRCode">
          <a:extLst>
            <a:ext uri="{FF2B5EF4-FFF2-40B4-BE49-F238E27FC236}">
              <a16:creationId xmlns:a16="http://schemas.microsoft.com/office/drawing/2014/main" id="{ABF2FD5B-5FFA-403E-A5F9-F8FC3F3E3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8" name="QRCode">
          <a:extLst>
            <a:ext uri="{FF2B5EF4-FFF2-40B4-BE49-F238E27FC236}">
              <a16:creationId xmlns:a16="http://schemas.microsoft.com/office/drawing/2014/main" id="{6E1AEDAD-E63A-434A-B5EB-EC3484391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4" name="QRCode">
          <a:extLst>
            <a:ext uri="{FF2B5EF4-FFF2-40B4-BE49-F238E27FC236}">
              <a16:creationId xmlns:a16="http://schemas.microsoft.com/office/drawing/2014/main" id="{DE96C416-75C5-4669-9EF4-551BA0C14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.hasonov/Downloads/UZASBO%20-%202022-04-27T110639.7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ок и поступления"/>
      <sheetName val="Кассовые расходы"/>
      <sheetName val="Фактические расходы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СКАЯ"/>
      <sheetName val="КРЕДИТОРСКА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C000"/>
    <pageSetUpPr fitToPage="1"/>
  </sheetPr>
  <dimension ref="A1:AD15"/>
  <sheetViews>
    <sheetView tabSelected="1" zoomScale="85" zoomScaleNormal="85" zoomScaleSheetLayoutView="100" workbookViewId="0">
      <pane xSplit="2" ySplit="11" topLeftCell="C12" activePane="bottomRight" state="frozen"/>
      <selection activeCell="F9" sqref="F9"/>
      <selection pane="topRight" activeCell="F9" sqref="F9"/>
      <selection pane="bottomLeft" activeCell="F9" sqref="F9"/>
      <selection pane="bottomRight" activeCell="C10" sqref="C10:C11"/>
    </sheetView>
  </sheetViews>
  <sheetFormatPr defaultColWidth="9.140625" defaultRowHeight="18.75" x14ac:dyDescent="0.3"/>
  <cols>
    <col min="1" max="1" width="6.7109375" style="5" customWidth="1"/>
    <col min="2" max="2" width="53.140625" style="5" customWidth="1"/>
    <col min="3" max="3" width="20.7109375" style="5" customWidth="1"/>
    <col min="4" max="4" width="22.5703125" style="5" customWidth="1"/>
    <col min="5" max="6" width="20.7109375" style="5" customWidth="1"/>
    <col min="7" max="7" width="32.85546875" style="5" customWidth="1"/>
    <col min="8" max="8" width="15.7109375" style="5" customWidth="1"/>
    <col min="9" max="9" width="3.7109375" style="5" customWidth="1"/>
    <col min="10" max="18" width="15.7109375" style="5" customWidth="1"/>
    <col min="19" max="30" width="9.140625" style="5"/>
    <col min="31" max="16384" width="9.140625" style="7"/>
  </cols>
  <sheetData>
    <row r="1" spans="1:30" ht="75" customHeight="1" x14ac:dyDescent="0.3">
      <c r="F1" s="179" t="s">
        <v>74</v>
      </c>
      <c r="G1" s="180"/>
    </row>
    <row r="2" spans="1:30" x14ac:dyDescent="0.3">
      <c r="F2" s="181"/>
      <c r="G2" s="181"/>
    </row>
    <row r="3" spans="1:30" ht="4.5" customHeight="1" x14ac:dyDescent="0.3">
      <c r="F3" s="181"/>
      <c r="G3" s="181"/>
    </row>
    <row r="4" spans="1:30" x14ac:dyDescent="0.3">
      <c r="F4" s="181"/>
      <c r="G4" s="181"/>
    </row>
    <row r="5" spans="1:30" ht="3.75" customHeight="1" x14ac:dyDescent="0.3"/>
    <row r="6" spans="1:30" ht="57.6" customHeight="1" x14ac:dyDescent="0.3">
      <c r="A6" s="184" t="s">
        <v>1114</v>
      </c>
      <c r="B6" s="184"/>
      <c r="C6" s="184"/>
      <c r="D6" s="184"/>
      <c r="E6" s="184"/>
      <c r="F6" s="184"/>
      <c r="G6" s="184"/>
    </row>
    <row r="7" spans="1:30" x14ac:dyDescent="0.3">
      <c r="A7" s="185" t="s">
        <v>81</v>
      </c>
      <c r="B7" s="185"/>
      <c r="C7" s="185"/>
      <c r="D7" s="185"/>
      <c r="E7" s="185"/>
      <c r="F7" s="185"/>
      <c r="G7" s="185"/>
    </row>
    <row r="8" spans="1:30" x14ac:dyDescent="0.3">
      <c r="G8" s="8"/>
    </row>
    <row r="9" spans="1:30" ht="32.450000000000003" customHeight="1" x14ac:dyDescent="0.3">
      <c r="A9" s="186" t="s">
        <v>13</v>
      </c>
      <c r="B9" s="186" t="s">
        <v>6</v>
      </c>
      <c r="C9" s="186" t="s">
        <v>0</v>
      </c>
      <c r="D9" s="186"/>
      <c r="E9" s="186"/>
      <c r="F9" s="186"/>
      <c r="G9" s="186"/>
      <c r="H9" s="9"/>
      <c r="I9" s="9"/>
      <c r="J9" s="9"/>
      <c r="K9" s="9"/>
    </row>
    <row r="10" spans="1:30" x14ac:dyDescent="0.3">
      <c r="A10" s="186"/>
      <c r="B10" s="186"/>
      <c r="C10" s="186" t="s">
        <v>5</v>
      </c>
      <c r="D10" s="186" t="s">
        <v>1</v>
      </c>
      <c r="E10" s="186"/>
      <c r="F10" s="186"/>
      <c r="G10" s="186"/>
    </row>
    <row r="11" spans="1:30" ht="112.5" x14ac:dyDescent="0.3">
      <c r="A11" s="186"/>
      <c r="B11" s="186"/>
      <c r="C11" s="186"/>
      <c r="D11" s="6" t="s">
        <v>2</v>
      </c>
      <c r="E11" s="57" t="s">
        <v>79</v>
      </c>
      <c r="F11" s="6" t="s">
        <v>3</v>
      </c>
      <c r="G11" s="6" t="s">
        <v>4</v>
      </c>
    </row>
    <row r="12" spans="1:30" ht="37.5" x14ac:dyDescent="0.3">
      <c r="A12" s="15">
        <v>1</v>
      </c>
      <c r="B12" s="70" t="s">
        <v>100</v>
      </c>
      <c r="C12" s="20">
        <f>SUM(D12:G12)</f>
        <v>8827071244.6041603</v>
      </c>
      <c r="D12" s="15">
        <v>5700006000</v>
      </c>
      <c r="E12" s="15">
        <v>1425003000</v>
      </c>
      <c r="F12" s="15">
        <f>'3-илова'!E8+'3-илова'!E11+'3-илова'!E14+'3-илова'!E17+'3-илова'!E20+'3-илова'!E23+'3-илова'!E26+'3-илова'!E29</f>
        <v>1702062244.6041601</v>
      </c>
      <c r="G12" s="15">
        <v>0</v>
      </c>
    </row>
    <row r="13" spans="1:30" ht="37.5" x14ac:dyDescent="0.3">
      <c r="A13" s="15">
        <v>2</v>
      </c>
      <c r="B13" s="70" t="s">
        <v>101</v>
      </c>
      <c r="C13" s="20">
        <f>SUM(D13:G13)</f>
        <v>125886185</v>
      </c>
      <c r="D13" s="15"/>
      <c r="E13" s="15"/>
      <c r="F13" s="15">
        <f>'3-илова'!E9+'3-илова'!E12+'3-илова'!E15+'3-илова'!E18+'3-илова'!E21+'3-илова'!E24+'3-илова'!E27+'3-илова'!E30</f>
        <v>125886185</v>
      </c>
      <c r="G13" s="15">
        <v>0</v>
      </c>
    </row>
    <row r="14" spans="1:30" s="14" customFormat="1" ht="28.5" customHeight="1" x14ac:dyDescent="0.3">
      <c r="A14" s="182" t="s">
        <v>21</v>
      </c>
      <c r="B14" s="183"/>
      <c r="C14" s="12">
        <f>SUM(C12:C13)</f>
        <v>8952957429.6041603</v>
      </c>
      <c r="D14" s="12">
        <f>SUM(D12:D13)</f>
        <v>5700006000</v>
      </c>
      <c r="E14" s="57">
        <f>SUM(E12:E13)</f>
        <v>1425003000</v>
      </c>
      <c r="F14" s="12">
        <f>SUM(F12:F13)</f>
        <v>1827948429.6041601</v>
      </c>
      <c r="G14" s="44">
        <f t="shared" ref="G14" si="0">SUM(G12:G13)</f>
        <v>0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x14ac:dyDescent="0.3">
      <c r="B15" s="65" t="s">
        <v>80</v>
      </c>
    </row>
  </sheetData>
  <mergeCells count="12">
    <mergeCell ref="F1:G1"/>
    <mergeCell ref="F2:G2"/>
    <mergeCell ref="F3:G3"/>
    <mergeCell ref="F4:G4"/>
    <mergeCell ref="A14:B14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F39"/>
  <sheetViews>
    <sheetView workbookViewId="0">
      <selection sqref="A1:XFD1048576"/>
    </sheetView>
  </sheetViews>
  <sheetFormatPr defaultColWidth="15" defaultRowHeight="15" x14ac:dyDescent="0.25"/>
  <cols>
    <col min="1" max="1" width="31.7109375" style="77" bestFit="1" customWidth="1"/>
    <col min="2" max="4" width="15" style="77" bestFit="1"/>
    <col min="5" max="5" width="15" style="77" bestFit="1" customWidth="1"/>
    <col min="6" max="6" width="19.140625" style="77" bestFit="1" customWidth="1"/>
    <col min="7" max="16384" width="15" style="77"/>
  </cols>
  <sheetData>
    <row r="1" spans="1:6" ht="54.75" customHeight="1" x14ac:dyDescent="0.25">
      <c r="C1" s="251" t="s">
        <v>795</v>
      </c>
      <c r="D1" s="251"/>
      <c r="E1" s="251"/>
      <c r="F1" s="251"/>
    </row>
    <row r="2" spans="1:6" ht="36.75" customHeight="1" x14ac:dyDescent="0.25">
      <c r="A2" s="252" t="s">
        <v>796</v>
      </c>
      <c r="B2" s="252"/>
      <c r="C2" s="252"/>
      <c r="D2" s="252"/>
      <c r="E2" s="252"/>
      <c r="F2" s="252"/>
    </row>
    <row r="3" spans="1:6" x14ac:dyDescent="0.25">
      <c r="A3" s="253" t="s">
        <v>1097</v>
      </c>
      <c r="B3" s="253"/>
      <c r="C3" s="253"/>
      <c r="D3" s="253"/>
      <c r="E3" s="253"/>
      <c r="F3" s="253"/>
    </row>
    <row r="5" spans="1:6" x14ac:dyDescent="0.25">
      <c r="A5" s="175" t="s">
        <v>143</v>
      </c>
      <c r="B5" s="254" t="s">
        <v>724</v>
      </c>
      <c r="C5" s="254"/>
      <c r="D5" s="254"/>
      <c r="E5" s="254"/>
      <c r="F5" s="254"/>
    </row>
    <row r="6" spans="1:6" x14ac:dyDescent="0.25">
      <c r="A6" s="175" t="s">
        <v>797</v>
      </c>
      <c r="B6" s="255" t="s">
        <v>1091</v>
      </c>
      <c r="C6" s="255"/>
      <c r="D6" s="255"/>
      <c r="E6" s="255"/>
      <c r="F6" s="255"/>
    </row>
    <row r="7" spans="1:6" x14ac:dyDescent="0.25">
      <c r="A7" s="175" t="s">
        <v>726</v>
      </c>
      <c r="B7" s="255" t="s">
        <v>798</v>
      </c>
      <c r="C7" s="255"/>
      <c r="D7" s="255"/>
      <c r="E7" s="255"/>
      <c r="F7" s="255"/>
    </row>
    <row r="8" spans="1:6" x14ac:dyDescent="0.25">
      <c r="A8" s="175" t="s">
        <v>799</v>
      </c>
      <c r="B8" s="255" t="s">
        <v>800</v>
      </c>
      <c r="C8" s="255"/>
      <c r="D8" s="255"/>
      <c r="E8" s="255"/>
      <c r="F8" s="255"/>
    </row>
    <row r="9" spans="1:6" x14ac:dyDescent="0.25">
      <c r="A9" s="78" t="s">
        <v>801</v>
      </c>
      <c r="B9" s="256" t="s">
        <v>1098</v>
      </c>
      <c r="C9" s="256"/>
      <c r="D9" s="256"/>
      <c r="E9" s="256"/>
      <c r="F9" s="256"/>
    </row>
    <row r="10" spans="1:6" ht="15.75" customHeight="1" x14ac:dyDescent="0.25">
      <c r="A10" s="257" t="s">
        <v>802</v>
      </c>
      <c r="B10" s="258"/>
      <c r="C10" s="258"/>
      <c r="D10" s="258"/>
      <c r="E10" s="259"/>
      <c r="F10" s="79" t="s">
        <v>803</v>
      </c>
    </row>
    <row r="11" spans="1:6" ht="15.75" customHeight="1" x14ac:dyDescent="0.25">
      <c r="A11" s="260" t="s">
        <v>804</v>
      </c>
      <c r="B11" s="261"/>
      <c r="C11" s="261"/>
      <c r="D11" s="261"/>
      <c r="E11" s="262"/>
      <c r="F11" s="80">
        <v>32244599.199999999</v>
      </c>
    </row>
    <row r="12" spans="1:6" ht="15.75" customHeight="1" x14ac:dyDescent="0.25">
      <c r="A12" s="250" t="s">
        <v>805</v>
      </c>
      <c r="B12" s="248"/>
      <c r="C12" s="248"/>
      <c r="D12" s="248"/>
      <c r="E12" s="249"/>
      <c r="F12" s="80">
        <v>0</v>
      </c>
    </row>
    <row r="13" spans="1:6" ht="15.75" customHeight="1" x14ac:dyDescent="0.25">
      <c r="A13" s="247" t="s">
        <v>806</v>
      </c>
      <c r="B13" s="248"/>
      <c r="C13" s="248"/>
      <c r="D13" s="248"/>
      <c r="E13" s="249"/>
      <c r="F13" s="80">
        <f>SUM(F15:F19)</f>
        <v>0</v>
      </c>
    </row>
    <row r="14" spans="1:6" ht="15.75" customHeight="1" x14ac:dyDescent="0.25">
      <c r="A14" s="243" t="s">
        <v>807</v>
      </c>
      <c r="B14" s="244"/>
      <c r="C14" s="244"/>
      <c r="D14" s="244"/>
      <c r="E14" s="245"/>
      <c r="F14" s="80"/>
    </row>
    <row r="15" spans="1:6" ht="15.75" customHeight="1" x14ac:dyDescent="0.25">
      <c r="A15" s="243" t="s">
        <v>808</v>
      </c>
      <c r="B15" s="244"/>
      <c r="C15" s="244"/>
      <c r="D15" s="244"/>
      <c r="E15" s="245"/>
      <c r="F15" s="81">
        <v>0</v>
      </c>
    </row>
    <row r="16" spans="1:6" ht="33.75" customHeight="1" x14ac:dyDescent="0.25">
      <c r="A16" s="243" t="s">
        <v>809</v>
      </c>
      <c r="B16" s="244"/>
      <c r="C16" s="244"/>
      <c r="D16" s="244"/>
      <c r="E16" s="245"/>
      <c r="F16" s="81">
        <v>0</v>
      </c>
    </row>
    <row r="17" spans="1:6" ht="33" customHeight="1" x14ac:dyDescent="0.25">
      <c r="A17" s="243" t="s">
        <v>810</v>
      </c>
      <c r="B17" s="244"/>
      <c r="C17" s="244"/>
      <c r="D17" s="244"/>
      <c r="E17" s="245"/>
      <c r="F17" s="81">
        <v>0</v>
      </c>
    </row>
    <row r="18" spans="1:6" x14ac:dyDescent="0.25">
      <c r="A18" s="243" t="s">
        <v>811</v>
      </c>
      <c r="B18" s="244"/>
      <c r="C18" s="244"/>
      <c r="D18" s="244"/>
      <c r="E18" s="245"/>
      <c r="F18" s="81">
        <v>0</v>
      </c>
    </row>
    <row r="19" spans="1:6" ht="31.5" customHeight="1" x14ac:dyDescent="0.25">
      <c r="A19" s="243" t="s">
        <v>812</v>
      </c>
      <c r="B19" s="244"/>
      <c r="C19" s="244"/>
      <c r="D19" s="244"/>
      <c r="E19" s="245"/>
      <c r="F19" s="81">
        <v>0</v>
      </c>
    </row>
    <row r="20" spans="1:6" x14ac:dyDescent="0.25">
      <c r="A20" s="247" t="s">
        <v>813</v>
      </c>
      <c r="B20" s="248"/>
      <c r="C20" s="248"/>
      <c r="D20" s="248"/>
      <c r="E20" s="249"/>
      <c r="F20" s="80">
        <v>32244599.199999999</v>
      </c>
    </row>
    <row r="21" spans="1:6" ht="15.75" customHeight="1" x14ac:dyDescent="0.25">
      <c r="A21" s="250" t="s">
        <v>814</v>
      </c>
      <c r="B21" s="248"/>
      <c r="C21" s="248"/>
      <c r="D21" s="248"/>
      <c r="E21" s="249"/>
      <c r="F21" s="80">
        <f>F22+F23</f>
        <v>0</v>
      </c>
    </row>
    <row r="22" spans="1:6" ht="15.75" customHeight="1" x14ac:dyDescent="0.25">
      <c r="A22" s="250" t="s">
        <v>815</v>
      </c>
      <c r="B22" s="248"/>
      <c r="C22" s="248"/>
      <c r="D22" s="248"/>
      <c r="E22" s="249"/>
      <c r="F22" s="80">
        <v>0</v>
      </c>
    </row>
    <row r="23" spans="1:6" ht="15.75" customHeight="1" x14ac:dyDescent="0.25">
      <c r="A23" s="250" t="s">
        <v>816</v>
      </c>
      <c r="B23" s="248"/>
      <c r="C23" s="248"/>
      <c r="D23" s="248"/>
      <c r="E23" s="249"/>
      <c r="F23" s="80">
        <v>0</v>
      </c>
    </row>
    <row r="24" spans="1:6" ht="15.75" customHeight="1" x14ac:dyDescent="0.25">
      <c r="A24" s="250" t="s">
        <v>817</v>
      </c>
      <c r="B24" s="248"/>
      <c r="C24" s="248"/>
      <c r="D24" s="248"/>
      <c r="E24" s="249"/>
      <c r="F24" s="80">
        <v>32244599.199999999</v>
      </c>
    </row>
    <row r="25" spans="1:6" ht="15.75" customHeight="1" x14ac:dyDescent="0.25">
      <c r="A25" s="250" t="s">
        <v>818</v>
      </c>
      <c r="B25" s="248"/>
      <c r="C25" s="248"/>
      <c r="D25" s="248"/>
      <c r="E25" s="249"/>
      <c r="F25" s="80">
        <v>0</v>
      </c>
    </row>
    <row r="26" spans="1:6" x14ac:dyDescent="0.25">
      <c r="A26" s="246" t="s">
        <v>819</v>
      </c>
      <c r="B26" s="246"/>
      <c r="C26" s="246"/>
      <c r="D26" s="246"/>
      <c r="E26" s="246"/>
      <c r="F26" s="246"/>
    </row>
    <row r="27" spans="1:6" ht="63" customHeight="1" x14ac:dyDescent="0.25">
      <c r="A27" s="82" t="s">
        <v>728</v>
      </c>
      <c r="B27" s="83" t="s">
        <v>820</v>
      </c>
      <c r="C27" s="83" t="s">
        <v>821</v>
      </c>
      <c r="D27" s="83" t="s">
        <v>822</v>
      </c>
      <c r="E27" s="84" t="s">
        <v>823</v>
      </c>
      <c r="F27" s="84" t="s">
        <v>824</v>
      </c>
    </row>
    <row r="28" spans="1:6" s="87" customFormat="1" ht="14.25" x14ac:dyDescent="0.2">
      <c r="A28" s="85" t="s">
        <v>732</v>
      </c>
      <c r="B28" s="86" t="s">
        <v>825</v>
      </c>
      <c r="C28" s="86" t="s">
        <v>825</v>
      </c>
      <c r="D28" s="86" t="s">
        <v>825</v>
      </c>
      <c r="E28" s="80">
        <v>0</v>
      </c>
      <c r="F28" s="80">
        <v>2319375</v>
      </c>
    </row>
    <row r="29" spans="1:6" s="87" customFormat="1" ht="14.25" x14ac:dyDescent="0.2">
      <c r="A29" s="85" t="s">
        <v>746</v>
      </c>
      <c r="B29" s="86" t="s">
        <v>825</v>
      </c>
      <c r="C29" s="86" t="s">
        <v>825</v>
      </c>
      <c r="D29" s="86" t="s">
        <v>825</v>
      </c>
      <c r="E29" s="80">
        <v>0</v>
      </c>
      <c r="F29" s="80">
        <v>2319375</v>
      </c>
    </row>
    <row r="30" spans="1:6" s="87" customFormat="1" ht="14.25" x14ac:dyDescent="0.2">
      <c r="A30" s="85" t="s">
        <v>789</v>
      </c>
      <c r="B30" s="86" t="s">
        <v>787</v>
      </c>
      <c r="C30" s="86" t="s">
        <v>825</v>
      </c>
      <c r="D30" s="86" t="s">
        <v>825</v>
      </c>
      <c r="E30" s="80">
        <v>0</v>
      </c>
      <c r="F30" s="80">
        <v>2319375</v>
      </c>
    </row>
    <row r="31" spans="1:6" s="87" customFormat="1" ht="14.25" x14ac:dyDescent="0.2">
      <c r="A31" s="85" t="s">
        <v>790</v>
      </c>
      <c r="B31" s="86" t="s">
        <v>787</v>
      </c>
      <c r="C31" s="86" t="s">
        <v>237</v>
      </c>
      <c r="D31" s="86" t="s">
        <v>825</v>
      </c>
      <c r="E31" s="80">
        <v>0</v>
      </c>
      <c r="F31" s="80">
        <v>2319375</v>
      </c>
    </row>
    <row r="32" spans="1:6" s="87" customFormat="1" ht="14.25" x14ac:dyDescent="0.2">
      <c r="A32" s="85" t="s">
        <v>791</v>
      </c>
      <c r="B32" s="86" t="s">
        <v>787</v>
      </c>
      <c r="C32" s="86" t="s">
        <v>239</v>
      </c>
      <c r="D32" s="86" t="s">
        <v>825</v>
      </c>
      <c r="E32" s="80">
        <v>0</v>
      </c>
      <c r="F32" s="80">
        <v>2319375</v>
      </c>
    </row>
    <row r="33" spans="1:6" s="87" customFormat="1" ht="14.25" x14ac:dyDescent="0.2">
      <c r="A33" s="85" t="s">
        <v>790</v>
      </c>
      <c r="B33" s="86" t="s">
        <v>787</v>
      </c>
      <c r="C33" s="86" t="s">
        <v>239</v>
      </c>
      <c r="D33" s="86" t="s">
        <v>363</v>
      </c>
      <c r="E33" s="80">
        <v>0</v>
      </c>
      <c r="F33" s="80">
        <v>2319375</v>
      </c>
    </row>
    <row r="34" spans="1:6" x14ac:dyDescent="0.25">
      <c r="A34" s="88" t="s">
        <v>794</v>
      </c>
      <c r="B34" s="89" t="s">
        <v>787</v>
      </c>
      <c r="C34" s="89" t="s">
        <v>239</v>
      </c>
      <c r="D34" s="89" t="s">
        <v>793</v>
      </c>
      <c r="E34" s="81">
        <v>0</v>
      </c>
      <c r="F34" s="81">
        <v>2319375</v>
      </c>
    </row>
    <row r="35" spans="1:6" x14ac:dyDescent="0.25">
      <c r="E35" s="90"/>
    </row>
    <row r="37" spans="1:6" x14ac:dyDescent="0.25">
      <c r="A37" s="77" t="s">
        <v>826</v>
      </c>
      <c r="E37" s="242" t="s">
        <v>827</v>
      </c>
      <c r="F37" s="242"/>
    </row>
    <row r="39" spans="1:6" x14ac:dyDescent="0.25">
      <c r="A39" s="77" t="s">
        <v>828</v>
      </c>
      <c r="E39" s="237" t="s">
        <v>829</v>
      </c>
      <c r="F39" s="237"/>
    </row>
  </sheetData>
  <mergeCells count="27">
    <mergeCell ref="A14:E14"/>
    <mergeCell ref="A15:E15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E37:F37"/>
    <mergeCell ref="E39:F39"/>
    <mergeCell ref="A16:E16"/>
    <mergeCell ref="A17:E17"/>
    <mergeCell ref="A19:E19"/>
    <mergeCell ref="A26:F26"/>
    <mergeCell ref="A18:E18"/>
    <mergeCell ref="A20:E20"/>
    <mergeCell ref="A21:E21"/>
    <mergeCell ref="A22:E22"/>
    <mergeCell ref="A23:E23"/>
    <mergeCell ref="A24:E24"/>
    <mergeCell ref="A25:E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N78"/>
  <sheetViews>
    <sheetView workbookViewId="0">
      <selection activeCell="D56" sqref="D56"/>
    </sheetView>
  </sheetViews>
  <sheetFormatPr defaultColWidth="9.140625" defaultRowHeight="15" x14ac:dyDescent="0.25"/>
  <cols>
    <col min="1" max="1" width="6.140625" style="77" bestFit="1" customWidth="1"/>
    <col min="2" max="2" width="14.5703125" style="77" bestFit="1" customWidth="1"/>
    <col min="3" max="3" width="40.7109375" style="77" bestFit="1" customWidth="1"/>
    <col min="4" max="4" width="15.7109375" style="77" customWidth="1"/>
    <col min="5" max="5" width="16.5703125" style="77" customWidth="1"/>
    <col min="6" max="8" width="15.7109375" style="77" customWidth="1"/>
    <col min="9" max="9" width="13.7109375" style="77" customWidth="1"/>
    <col min="10" max="11" width="12.85546875" style="77" customWidth="1"/>
    <col min="12" max="12" width="11.42578125" style="77" customWidth="1"/>
    <col min="13" max="13" width="30.28515625" style="77" customWidth="1"/>
    <col min="14" max="16384" width="9.140625" style="77"/>
  </cols>
  <sheetData>
    <row r="1" spans="1:14" x14ac:dyDescent="0.25">
      <c r="E1" s="251" t="s">
        <v>830</v>
      </c>
      <c r="F1" s="251"/>
      <c r="G1" s="251"/>
      <c r="H1" s="251"/>
      <c r="I1" s="251"/>
      <c r="J1" s="251"/>
      <c r="K1" s="251"/>
      <c r="L1" s="251"/>
      <c r="M1" s="251"/>
      <c r="N1" s="91"/>
    </row>
    <row r="2" spans="1:14" x14ac:dyDescent="0.25">
      <c r="C2" s="252" t="s">
        <v>831</v>
      </c>
      <c r="D2" s="252"/>
      <c r="E2" s="252"/>
      <c r="F2" s="252"/>
      <c r="G2" s="252"/>
      <c r="H2" s="252"/>
      <c r="I2" s="252"/>
      <c r="J2" s="252"/>
      <c r="K2" s="252"/>
      <c r="L2" s="252"/>
    </row>
    <row r="3" spans="1:14" x14ac:dyDescent="0.25">
      <c r="C3" s="253" t="s">
        <v>1097</v>
      </c>
      <c r="D3" s="253"/>
      <c r="E3" s="253"/>
      <c r="F3" s="253"/>
      <c r="G3" s="253"/>
      <c r="H3" s="253"/>
      <c r="I3" s="253"/>
      <c r="J3" s="253"/>
      <c r="K3" s="253"/>
      <c r="L3" s="253"/>
    </row>
    <row r="5" spans="1:14" x14ac:dyDescent="0.25">
      <c r="A5" s="175" t="s">
        <v>143</v>
      </c>
      <c r="C5" s="264" t="s">
        <v>724</v>
      </c>
      <c r="D5" s="264"/>
      <c r="E5" s="264"/>
      <c r="F5" s="264"/>
      <c r="G5" s="264"/>
      <c r="H5" s="264"/>
      <c r="I5" s="264"/>
      <c r="J5" s="264"/>
      <c r="K5" s="264"/>
      <c r="L5" s="264"/>
      <c r="M5" s="92"/>
    </row>
    <row r="6" spans="1:14" x14ac:dyDescent="0.25">
      <c r="A6" s="269" t="s">
        <v>832</v>
      </c>
      <c r="B6" s="269"/>
      <c r="C6" s="270" t="s">
        <v>833</v>
      </c>
      <c r="D6" s="270"/>
      <c r="E6" s="270"/>
      <c r="F6" s="270"/>
      <c r="G6" s="270"/>
      <c r="H6" s="270"/>
      <c r="I6" s="270"/>
      <c r="J6" s="270"/>
      <c r="K6" s="270"/>
      <c r="L6" s="270"/>
    </row>
    <row r="7" spans="1:14" x14ac:dyDescent="0.25">
      <c r="A7" s="175" t="s">
        <v>834</v>
      </c>
      <c r="C7" s="237" t="s">
        <v>1091</v>
      </c>
      <c r="D7" s="237"/>
      <c r="E7" s="237"/>
      <c r="F7" s="237"/>
      <c r="G7" s="237"/>
      <c r="H7" s="237"/>
      <c r="I7" s="237"/>
      <c r="J7" s="237"/>
      <c r="K7" s="237"/>
      <c r="L7" s="237"/>
    </row>
    <row r="8" spans="1:14" x14ac:dyDescent="0.25">
      <c r="A8" s="175" t="s">
        <v>726</v>
      </c>
      <c r="C8" s="237" t="s">
        <v>798</v>
      </c>
      <c r="D8" s="237"/>
      <c r="E8" s="237"/>
      <c r="F8" s="237"/>
      <c r="G8" s="237"/>
      <c r="H8" s="237"/>
      <c r="I8" s="237"/>
      <c r="J8" s="237"/>
      <c r="K8" s="237"/>
      <c r="L8" s="237"/>
    </row>
    <row r="9" spans="1:14" x14ac:dyDescent="0.25">
      <c r="A9" s="175" t="s">
        <v>799</v>
      </c>
      <c r="C9" s="237" t="s">
        <v>1003</v>
      </c>
      <c r="D9" s="237"/>
      <c r="E9" s="237"/>
      <c r="F9" s="237"/>
      <c r="G9" s="237"/>
      <c r="H9" s="237"/>
      <c r="I9" s="237"/>
      <c r="J9" s="237"/>
      <c r="K9" s="237"/>
      <c r="L9" s="237"/>
    </row>
    <row r="11" spans="1:14" x14ac:dyDescent="0.25">
      <c r="A11" s="263" t="s">
        <v>835</v>
      </c>
      <c r="B11" s="271" t="s">
        <v>836</v>
      </c>
      <c r="C11" s="265" t="s">
        <v>728</v>
      </c>
      <c r="D11" s="265" t="s">
        <v>837</v>
      </c>
      <c r="E11" s="266" t="s">
        <v>838</v>
      </c>
      <c r="F11" s="267"/>
      <c r="G11" s="268"/>
      <c r="H11" s="265" t="s">
        <v>839</v>
      </c>
      <c r="I11" s="266" t="s">
        <v>840</v>
      </c>
      <c r="J11" s="267"/>
      <c r="K11" s="268"/>
      <c r="L11" s="265" t="s">
        <v>841</v>
      </c>
      <c r="M11" s="263" t="s">
        <v>842</v>
      </c>
      <c r="N11" s="93"/>
    </row>
    <row r="12" spans="1:14" ht="38.25" x14ac:dyDescent="0.25">
      <c r="A12" s="263"/>
      <c r="B12" s="272"/>
      <c r="C12" s="265"/>
      <c r="D12" s="263"/>
      <c r="E12" s="177" t="s">
        <v>843</v>
      </c>
      <c r="F12" s="177" t="s">
        <v>844</v>
      </c>
      <c r="G12" s="177" t="s">
        <v>845</v>
      </c>
      <c r="H12" s="263"/>
      <c r="I12" s="177" t="s">
        <v>843</v>
      </c>
      <c r="J12" s="177" t="s">
        <v>844</v>
      </c>
      <c r="K12" s="177" t="s">
        <v>845</v>
      </c>
      <c r="L12" s="265"/>
      <c r="M12" s="263"/>
      <c r="N12" s="93"/>
    </row>
    <row r="13" spans="1:14" x14ac:dyDescent="0.25">
      <c r="A13" s="94" t="s">
        <v>846</v>
      </c>
      <c r="B13" s="174">
        <v>1</v>
      </c>
      <c r="C13" s="174">
        <v>2</v>
      </c>
      <c r="D13" s="174">
        <v>3</v>
      </c>
      <c r="E13" s="174">
        <v>4</v>
      </c>
      <c r="F13" s="174">
        <v>5</v>
      </c>
      <c r="G13" s="174">
        <v>6</v>
      </c>
      <c r="H13" s="174">
        <v>7</v>
      </c>
      <c r="I13" s="174">
        <v>8</v>
      </c>
      <c r="J13" s="174">
        <v>9</v>
      </c>
      <c r="K13" s="174">
        <v>10</v>
      </c>
      <c r="L13" s="174">
        <v>11</v>
      </c>
      <c r="M13" s="174">
        <v>12</v>
      </c>
      <c r="N13" s="93"/>
    </row>
    <row r="14" spans="1:14" x14ac:dyDescent="0.25">
      <c r="A14" s="263" t="s">
        <v>847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93"/>
    </row>
    <row r="15" spans="1:14" s="87" customFormat="1" ht="14.25" x14ac:dyDescent="0.2">
      <c r="A15" s="79">
        <v>1</v>
      </c>
      <c r="B15" s="86" t="s">
        <v>825</v>
      </c>
      <c r="C15" s="150" t="s">
        <v>746</v>
      </c>
      <c r="D15" s="151">
        <v>114328151.3</v>
      </c>
      <c r="E15" s="95">
        <v>114134282.67</v>
      </c>
      <c r="F15" s="95">
        <v>193868.63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176" t="s">
        <v>848</v>
      </c>
      <c r="N15" s="152"/>
    </row>
    <row r="16" spans="1:14" s="87" customFormat="1" ht="14.25" x14ac:dyDescent="0.2">
      <c r="A16" s="79">
        <v>2</v>
      </c>
      <c r="B16" s="86" t="s">
        <v>849</v>
      </c>
      <c r="C16" s="150" t="s">
        <v>748</v>
      </c>
      <c r="D16" s="151">
        <v>111957805.88</v>
      </c>
      <c r="E16" s="95">
        <v>111957805.88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176" t="s">
        <v>848</v>
      </c>
      <c r="N16" s="152"/>
    </row>
    <row r="17" spans="1:14" s="87" customFormat="1" ht="14.25" x14ac:dyDescent="0.2">
      <c r="A17" s="79">
        <v>3</v>
      </c>
      <c r="B17" s="86" t="s">
        <v>1052</v>
      </c>
      <c r="C17" s="150" t="s">
        <v>1036</v>
      </c>
      <c r="D17" s="151">
        <v>98055</v>
      </c>
      <c r="E17" s="95">
        <v>98055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176" t="s">
        <v>848</v>
      </c>
      <c r="N17" s="152"/>
    </row>
    <row r="18" spans="1:14" x14ac:dyDescent="0.25">
      <c r="A18" s="94">
        <v>4</v>
      </c>
      <c r="B18" s="89" t="s">
        <v>1053</v>
      </c>
      <c r="C18" s="96" t="s">
        <v>1037</v>
      </c>
      <c r="D18" s="97">
        <v>98055</v>
      </c>
      <c r="E18" s="98">
        <v>98055</v>
      </c>
      <c r="F18" s="98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9"/>
      <c r="N18" s="93"/>
    </row>
    <row r="19" spans="1:14" s="87" customFormat="1" ht="14.25" x14ac:dyDescent="0.2">
      <c r="A19" s="79">
        <v>5</v>
      </c>
      <c r="B19" s="86" t="s">
        <v>850</v>
      </c>
      <c r="C19" s="150" t="s">
        <v>749</v>
      </c>
      <c r="D19" s="151">
        <v>65780118.450000003</v>
      </c>
      <c r="E19" s="95">
        <v>65780118.450000003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176" t="s">
        <v>848</v>
      </c>
      <c r="N19" s="152"/>
    </row>
    <row r="20" spans="1:14" x14ac:dyDescent="0.25">
      <c r="A20" s="94">
        <v>6</v>
      </c>
      <c r="B20" s="89" t="s">
        <v>851</v>
      </c>
      <c r="C20" s="96" t="s">
        <v>750</v>
      </c>
      <c r="D20" s="97">
        <v>37447627.009999998</v>
      </c>
      <c r="E20" s="98">
        <v>37447627.009999998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/>
      <c r="N20" s="93"/>
    </row>
    <row r="21" spans="1:14" x14ac:dyDescent="0.25">
      <c r="A21" s="94">
        <v>7</v>
      </c>
      <c r="B21" s="89" t="s">
        <v>869</v>
      </c>
      <c r="C21" s="96" t="s">
        <v>751</v>
      </c>
      <c r="D21" s="97">
        <v>23260859.280000001</v>
      </c>
      <c r="E21" s="98">
        <v>23260859.280000001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9"/>
      <c r="N21" s="93"/>
    </row>
    <row r="22" spans="1:14" x14ac:dyDescent="0.25">
      <c r="A22" s="94">
        <v>8</v>
      </c>
      <c r="B22" s="89" t="s">
        <v>852</v>
      </c>
      <c r="C22" s="96" t="s">
        <v>752</v>
      </c>
      <c r="D22" s="97">
        <v>4980070.97</v>
      </c>
      <c r="E22" s="98">
        <v>4980070.97</v>
      </c>
      <c r="F22" s="98">
        <v>0</v>
      </c>
      <c r="G22" s="98">
        <v>0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9"/>
      <c r="N22" s="93"/>
    </row>
    <row r="23" spans="1:14" ht="38.25" x14ac:dyDescent="0.25">
      <c r="A23" s="94">
        <v>9</v>
      </c>
      <c r="B23" s="89" t="s">
        <v>853</v>
      </c>
      <c r="C23" s="96" t="s">
        <v>753</v>
      </c>
      <c r="D23" s="97">
        <v>91561.19</v>
      </c>
      <c r="E23" s="98">
        <v>91561.19</v>
      </c>
      <c r="F23" s="98">
        <v>0</v>
      </c>
      <c r="G23" s="98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9"/>
      <c r="N23" s="93"/>
    </row>
    <row r="24" spans="1:14" s="87" customFormat="1" ht="25.5" x14ac:dyDescent="0.2">
      <c r="A24" s="79">
        <v>10</v>
      </c>
      <c r="B24" s="86" t="s">
        <v>854</v>
      </c>
      <c r="C24" s="150" t="s">
        <v>765</v>
      </c>
      <c r="D24" s="151">
        <v>32201100</v>
      </c>
      <c r="E24" s="95">
        <v>32201100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176" t="s">
        <v>848</v>
      </c>
      <c r="N24" s="152"/>
    </row>
    <row r="25" spans="1:14" s="87" customFormat="1" ht="14.25" x14ac:dyDescent="0.2">
      <c r="A25" s="79">
        <v>11</v>
      </c>
      <c r="B25" s="86" t="s">
        <v>855</v>
      </c>
      <c r="C25" s="150" t="s">
        <v>766</v>
      </c>
      <c r="D25" s="151">
        <v>32201100</v>
      </c>
      <c r="E25" s="95">
        <v>32201100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176" t="s">
        <v>848</v>
      </c>
      <c r="N25" s="152"/>
    </row>
    <row r="26" spans="1:14" s="87" customFormat="1" ht="14.25" x14ac:dyDescent="0.2">
      <c r="A26" s="79">
        <v>12</v>
      </c>
      <c r="B26" s="86" t="s">
        <v>1099</v>
      </c>
      <c r="C26" s="150" t="s">
        <v>1039</v>
      </c>
      <c r="D26" s="151">
        <v>1030000</v>
      </c>
      <c r="E26" s="95">
        <v>1030000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176" t="s">
        <v>848</v>
      </c>
      <c r="N26" s="152"/>
    </row>
    <row r="27" spans="1:14" x14ac:dyDescent="0.25">
      <c r="A27" s="94">
        <v>13</v>
      </c>
      <c r="B27" s="89" t="s">
        <v>1100</v>
      </c>
      <c r="C27" s="96" t="s">
        <v>1040</v>
      </c>
      <c r="D27" s="97">
        <v>1030000</v>
      </c>
      <c r="E27" s="98">
        <v>1030000</v>
      </c>
      <c r="F27" s="98">
        <v>0</v>
      </c>
      <c r="G27" s="98">
        <v>0</v>
      </c>
      <c r="H27" s="98">
        <v>0</v>
      </c>
      <c r="I27" s="98">
        <v>0</v>
      </c>
      <c r="J27" s="98">
        <v>0</v>
      </c>
      <c r="K27" s="98">
        <v>0</v>
      </c>
      <c r="L27" s="98">
        <v>0</v>
      </c>
      <c r="M27" s="99"/>
      <c r="N27" s="93"/>
    </row>
    <row r="28" spans="1:14" x14ac:dyDescent="0.25">
      <c r="A28" s="94">
        <v>14</v>
      </c>
      <c r="B28" s="89" t="s">
        <v>856</v>
      </c>
      <c r="C28" s="96" t="s">
        <v>773</v>
      </c>
      <c r="D28" s="97">
        <v>31171100</v>
      </c>
      <c r="E28" s="98">
        <v>31171100</v>
      </c>
      <c r="F28" s="98">
        <v>0</v>
      </c>
      <c r="G28" s="98">
        <v>0</v>
      </c>
      <c r="H28" s="98">
        <v>0</v>
      </c>
      <c r="I28" s="98">
        <v>0</v>
      </c>
      <c r="J28" s="98">
        <v>0</v>
      </c>
      <c r="K28" s="98">
        <v>0</v>
      </c>
      <c r="L28" s="98">
        <v>0</v>
      </c>
      <c r="M28" s="99"/>
      <c r="N28" s="93"/>
    </row>
    <row r="29" spans="1:14" s="87" customFormat="1" ht="25.5" x14ac:dyDescent="0.2">
      <c r="A29" s="79">
        <v>15</v>
      </c>
      <c r="B29" s="86" t="s">
        <v>857</v>
      </c>
      <c r="C29" s="150" t="s">
        <v>775</v>
      </c>
      <c r="D29" s="151">
        <v>13878532.43</v>
      </c>
      <c r="E29" s="95">
        <v>13878532.43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176" t="s">
        <v>848</v>
      </c>
      <c r="N29" s="152"/>
    </row>
    <row r="30" spans="1:14" s="87" customFormat="1" ht="25.5" x14ac:dyDescent="0.2">
      <c r="A30" s="79">
        <v>16</v>
      </c>
      <c r="B30" s="86" t="s">
        <v>858</v>
      </c>
      <c r="C30" s="150" t="s">
        <v>777</v>
      </c>
      <c r="D30" s="151">
        <v>4837963.43</v>
      </c>
      <c r="E30" s="95">
        <v>4837963.43</v>
      </c>
      <c r="F30" s="95">
        <v>0</v>
      </c>
      <c r="G30" s="95">
        <v>0</v>
      </c>
      <c r="H30" s="95">
        <v>0</v>
      </c>
      <c r="I30" s="95">
        <v>0</v>
      </c>
      <c r="J30" s="95">
        <v>0</v>
      </c>
      <c r="K30" s="95">
        <v>0</v>
      </c>
      <c r="L30" s="95">
        <v>0</v>
      </c>
      <c r="M30" s="176" t="s">
        <v>848</v>
      </c>
      <c r="N30" s="152"/>
    </row>
    <row r="31" spans="1:14" x14ac:dyDescent="0.25">
      <c r="A31" s="94">
        <v>17</v>
      </c>
      <c r="B31" s="89" t="s">
        <v>859</v>
      </c>
      <c r="C31" s="96" t="s">
        <v>778</v>
      </c>
      <c r="D31" s="97">
        <v>2005855.55</v>
      </c>
      <c r="E31" s="98">
        <v>2005855.55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9"/>
      <c r="N31" s="93"/>
    </row>
    <row r="32" spans="1:14" ht="25.5" x14ac:dyDescent="0.25">
      <c r="A32" s="94">
        <v>18</v>
      </c>
      <c r="B32" s="89" t="s">
        <v>860</v>
      </c>
      <c r="C32" s="96" t="s">
        <v>780</v>
      </c>
      <c r="D32" s="97">
        <v>2832107.88</v>
      </c>
      <c r="E32" s="98">
        <v>2832107.88</v>
      </c>
      <c r="F32" s="98">
        <v>0</v>
      </c>
      <c r="G32" s="98">
        <v>0</v>
      </c>
      <c r="H32" s="98">
        <v>0</v>
      </c>
      <c r="I32" s="98">
        <v>0</v>
      </c>
      <c r="J32" s="98">
        <v>0</v>
      </c>
      <c r="K32" s="98">
        <v>0</v>
      </c>
      <c r="L32" s="98">
        <v>0</v>
      </c>
      <c r="M32" s="99"/>
      <c r="N32" s="93"/>
    </row>
    <row r="33" spans="1:14" s="87" customFormat="1" ht="25.5" x14ac:dyDescent="0.2">
      <c r="A33" s="79">
        <v>19</v>
      </c>
      <c r="B33" s="86" t="s">
        <v>1004</v>
      </c>
      <c r="C33" s="150" t="s">
        <v>784</v>
      </c>
      <c r="D33" s="151">
        <v>9040569</v>
      </c>
      <c r="E33" s="95">
        <v>9040569</v>
      </c>
      <c r="F33" s="95">
        <v>0</v>
      </c>
      <c r="G33" s="95">
        <v>0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  <c r="M33" s="176" t="s">
        <v>848</v>
      </c>
      <c r="N33" s="152"/>
    </row>
    <row r="34" spans="1:14" ht="25.5" x14ac:dyDescent="0.25">
      <c r="A34" s="94">
        <v>20</v>
      </c>
      <c r="B34" s="89" t="s">
        <v>1005</v>
      </c>
      <c r="C34" s="96" t="s">
        <v>784</v>
      </c>
      <c r="D34" s="97">
        <v>9040569</v>
      </c>
      <c r="E34" s="98">
        <v>9040569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>
        <v>0</v>
      </c>
      <c r="M34" s="99"/>
      <c r="N34" s="93"/>
    </row>
    <row r="35" spans="1:14" s="87" customFormat="1" ht="14.25" x14ac:dyDescent="0.2">
      <c r="A35" s="79">
        <v>21</v>
      </c>
      <c r="B35" s="86" t="s">
        <v>861</v>
      </c>
      <c r="C35" s="150" t="s">
        <v>789</v>
      </c>
      <c r="D35" s="151">
        <v>2370345.42</v>
      </c>
      <c r="E35" s="95">
        <v>2176476.79</v>
      </c>
      <c r="F35" s="95">
        <v>193868.63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176" t="s">
        <v>848</v>
      </c>
      <c r="N35" s="152"/>
    </row>
    <row r="36" spans="1:14" s="87" customFormat="1" ht="14.25" x14ac:dyDescent="0.2">
      <c r="A36" s="79">
        <v>22</v>
      </c>
      <c r="B36" s="86" t="s">
        <v>862</v>
      </c>
      <c r="C36" s="150" t="s">
        <v>790</v>
      </c>
      <c r="D36" s="151">
        <v>2370345.42</v>
      </c>
      <c r="E36" s="95">
        <v>2176476.79</v>
      </c>
      <c r="F36" s="95">
        <v>193868.63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176" t="s">
        <v>848</v>
      </c>
      <c r="N36" s="152"/>
    </row>
    <row r="37" spans="1:14" s="87" customFormat="1" ht="14.25" x14ac:dyDescent="0.2">
      <c r="A37" s="79">
        <v>23</v>
      </c>
      <c r="B37" s="86" t="s">
        <v>863</v>
      </c>
      <c r="C37" s="150" t="s">
        <v>791</v>
      </c>
      <c r="D37" s="151">
        <v>2370345.42</v>
      </c>
      <c r="E37" s="95">
        <v>2176476.79</v>
      </c>
      <c r="F37" s="95">
        <v>193868.63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176" t="s">
        <v>848</v>
      </c>
      <c r="N37" s="152"/>
    </row>
    <row r="38" spans="1:14" s="87" customFormat="1" ht="14.25" x14ac:dyDescent="0.2">
      <c r="A38" s="79">
        <v>24</v>
      </c>
      <c r="B38" s="86" t="s">
        <v>864</v>
      </c>
      <c r="C38" s="150" t="s">
        <v>790</v>
      </c>
      <c r="D38" s="151">
        <v>2370345.42</v>
      </c>
      <c r="E38" s="95">
        <v>2176476.79</v>
      </c>
      <c r="F38" s="95">
        <v>193868.63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176" t="s">
        <v>848</v>
      </c>
      <c r="N38" s="152"/>
    </row>
    <row r="39" spans="1:14" ht="25.5" x14ac:dyDescent="0.25">
      <c r="A39" s="94">
        <v>25</v>
      </c>
      <c r="B39" s="89" t="s">
        <v>865</v>
      </c>
      <c r="C39" s="96" t="s">
        <v>792</v>
      </c>
      <c r="D39" s="97">
        <v>2370345.42</v>
      </c>
      <c r="E39" s="98">
        <v>2176476.79</v>
      </c>
      <c r="F39" s="98">
        <v>193868.63</v>
      </c>
      <c r="G39" s="98">
        <v>0</v>
      </c>
      <c r="H39" s="98">
        <v>0</v>
      </c>
      <c r="I39" s="98">
        <v>0</v>
      </c>
      <c r="J39" s="98">
        <v>0</v>
      </c>
      <c r="K39" s="98">
        <v>0</v>
      </c>
      <c r="L39" s="98">
        <v>0</v>
      </c>
      <c r="M39" s="99"/>
      <c r="N39" s="93"/>
    </row>
    <row r="40" spans="1:14" s="87" customFormat="1" ht="14.25" x14ac:dyDescent="0.2">
      <c r="A40" s="79">
        <v>26</v>
      </c>
      <c r="B40" s="86" t="s">
        <v>825</v>
      </c>
      <c r="C40" s="150" t="s">
        <v>866</v>
      </c>
      <c r="D40" s="151">
        <v>114328151.3</v>
      </c>
      <c r="E40" s="95">
        <v>114134282.67</v>
      </c>
      <c r="F40" s="95">
        <v>193868.63</v>
      </c>
      <c r="G40" s="95">
        <v>0</v>
      </c>
      <c r="H40" s="95">
        <v>0</v>
      </c>
      <c r="I40" s="95">
        <v>0</v>
      </c>
      <c r="J40" s="95">
        <v>0</v>
      </c>
      <c r="K40" s="95">
        <v>0</v>
      </c>
      <c r="L40" s="95">
        <v>0</v>
      </c>
      <c r="M40" s="176"/>
      <c r="N40" s="152"/>
    </row>
    <row r="41" spans="1:14" s="87" customFormat="1" ht="14.25" x14ac:dyDescent="0.2">
      <c r="A41" s="79">
        <v>27</v>
      </c>
      <c r="B41" s="86" t="s">
        <v>825</v>
      </c>
      <c r="C41" s="150" t="s">
        <v>867</v>
      </c>
      <c r="D41" s="151">
        <v>114328151.3</v>
      </c>
      <c r="E41" s="95">
        <v>114134282.67</v>
      </c>
      <c r="F41" s="95">
        <v>193868.63</v>
      </c>
      <c r="G41" s="95">
        <v>0</v>
      </c>
      <c r="H41" s="95">
        <v>0</v>
      </c>
      <c r="I41" s="95">
        <v>0</v>
      </c>
      <c r="J41" s="95">
        <v>0</v>
      </c>
      <c r="K41" s="95">
        <v>0</v>
      </c>
      <c r="L41" s="95">
        <v>0</v>
      </c>
      <c r="M41" s="176"/>
      <c r="N41" s="152"/>
    </row>
    <row r="42" spans="1:14" x14ac:dyDescent="0.25">
      <c r="A42" s="263" t="s">
        <v>835</v>
      </c>
      <c r="B42" s="271" t="s">
        <v>836</v>
      </c>
      <c r="C42" s="265" t="s">
        <v>728</v>
      </c>
      <c r="D42" s="265" t="s">
        <v>837</v>
      </c>
      <c r="E42" s="266" t="s">
        <v>838</v>
      </c>
      <c r="F42" s="267"/>
      <c r="G42" s="268"/>
      <c r="H42" s="265" t="s">
        <v>839</v>
      </c>
      <c r="I42" s="266" t="s">
        <v>840</v>
      </c>
      <c r="J42" s="267"/>
      <c r="K42" s="268"/>
      <c r="L42" s="265" t="s">
        <v>841</v>
      </c>
      <c r="M42" s="263" t="s">
        <v>842</v>
      </c>
    </row>
    <row r="43" spans="1:14" ht="38.25" x14ac:dyDescent="0.25">
      <c r="A43" s="263"/>
      <c r="B43" s="272"/>
      <c r="C43" s="265"/>
      <c r="D43" s="263"/>
      <c r="E43" s="177" t="s">
        <v>843</v>
      </c>
      <c r="F43" s="177" t="s">
        <v>844</v>
      </c>
      <c r="G43" s="177" t="s">
        <v>845</v>
      </c>
      <c r="H43" s="263"/>
      <c r="I43" s="177" t="s">
        <v>843</v>
      </c>
      <c r="J43" s="177" t="s">
        <v>844</v>
      </c>
      <c r="K43" s="177" t="s">
        <v>845</v>
      </c>
      <c r="L43" s="265"/>
      <c r="M43" s="263"/>
    </row>
    <row r="44" spans="1:14" x14ac:dyDescent="0.25">
      <c r="A44" s="94" t="s">
        <v>846</v>
      </c>
      <c r="B44" s="174">
        <v>1</v>
      </c>
      <c r="C44" s="174">
        <v>2</v>
      </c>
      <c r="D44" s="174">
        <v>3</v>
      </c>
      <c r="E44" s="174">
        <v>4</v>
      </c>
      <c r="F44" s="174">
        <v>5</v>
      </c>
      <c r="G44" s="174">
        <v>6</v>
      </c>
      <c r="H44" s="174">
        <v>7</v>
      </c>
      <c r="I44" s="174">
        <v>8</v>
      </c>
      <c r="J44" s="174">
        <v>9</v>
      </c>
      <c r="K44" s="174">
        <v>10</v>
      </c>
      <c r="L44" s="174">
        <v>11</v>
      </c>
      <c r="M44" s="174">
        <v>12</v>
      </c>
    </row>
    <row r="45" spans="1:14" x14ac:dyDescent="0.25">
      <c r="A45" s="263" t="s">
        <v>868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3"/>
      <c r="L45" s="263"/>
      <c r="M45" s="263"/>
    </row>
    <row r="46" spans="1:14" ht="25.5" x14ac:dyDescent="0.25">
      <c r="A46" s="79">
        <v>1</v>
      </c>
      <c r="B46" s="86" t="s">
        <v>825</v>
      </c>
      <c r="C46" s="150" t="s">
        <v>1023</v>
      </c>
      <c r="D46" s="153">
        <v>1016250789</v>
      </c>
      <c r="E46" s="95">
        <v>1016250789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176" t="s">
        <v>848</v>
      </c>
    </row>
    <row r="47" spans="1:14" x14ac:dyDescent="0.25">
      <c r="A47" s="79">
        <v>2</v>
      </c>
      <c r="B47" s="86" t="s">
        <v>1101</v>
      </c>
      <c r="C47" s="150" t="s">
        <v>1024</v>
      </c>
      <c r="D47" s="153">
        <v>998689916</v>
      </c>
      <c r="E47" s="95">
        <v>998689916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176" t="s">
        <v>848</v>
      </c>
    </row>
    <row r="48" spans="1:14" x14ac:dyDescent="0.25">
      <c r="A48" s="79">
        <v>3</v>
      </c>
      <c r="B48" s="86" t="s">
        <v>1102</v>
      </c>
      <c r="C48" s="150" t="s">
        <v>1025</v>
      </c>
      <c r="D48" s="153">
        <v>998689916</v>
      </c>
      <c r="E48" s="95">
        <v>998689916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176" t="s">
        <v>848</v>
      </c>
    </row>
    <row r="49" spans="1:13" x14ac:dyDescent="0.25">
      <c r="A49" s="94">
        <v>4</v>
      </c>
      <c r="B49" s="89" t="s">
        <v>1103</v>
      </c>
      <c r="C49" s="96" t="s">
        <v>1026</v>
      </c>
      <c r="D49" s="102">
        <v>799054730</v>
      </c>
      <c r="E49" s="98">
        <v>799054730</v>
      </c>
      <c r="F49" s="98">
        <v>0</v>
      </c>
      <c r="G49" s="98">
        <v>0</v>
      </c>
      <c r="H49" s="98">
        <v>0</v>
      </c>
      <c r="I49" s="98">
        <v>0</v>
      </c>
      <c r="J49" s="98">
        <v>0</v>
      </c>
      <c r="K49" s="98">
        <v>0</v>
      </c>
      <c r="L49" s="98">
        <v>0</v>
      </c>
      <c r="M49" s="99"/>
    </row>
    <row r="50" spans="1:13" x14ac:dyDescent="0.25">
      <c r="A50" s="79">
        <v>5</v>
      </c>
      <c r="B50" s="86" t="s">
        <v>1104</v>
      </c>
      <c r="C50" s="150" t="s">
        <v>1027</v>
      </c>
      <c r="D50" s="153">
        <v>199635186</v>
      </c>
      <c r="E50" s="95">
        <v>199635186</v>
      </c>
      <c r="F50" s="95">
        <v>0</v>
      </c>
      <c r="G50" s="95">
        <v>0</v>
      </c>
      <c r="H50" s="95">
        <v>0</v>
      </c>
      <c r="I50" s="95">
        <v>0</v>
      </c>
      <c r="J50" s="95">
        <v>0</v>
      </c>
      <c r="K50" s="95">
        <v>0</v>
      </c>
      <c r="L50" s="95">
        <v>0</v>
      </c>
      <c r="M50" s="176" t="s">
        <v>848</v>
      </c>
    </row>
    <row r="51" spans="1:13" ht="25.5" x14ac:dyDescent="0.25">
      <c r="A51" s="94">
        <v>6</v>
      </c>
      <c r="B51" s="89" t="s">
        <v>1105</v>
      </c>
      <c r="C51" s="96" t="s">
        <v>1106</v>
      </c>
      <c r="D51" s="102">
        <v>196766417</v>
      </c>
      <c r="E51" s="98">
        <v>196766417</v>
      </c>
      <c r="F51" s="98">
        <v>0</v>
      </c>
      <c r="G51" s="98">
        <v>0</v>
      </c>
      <c r="H51" s="98">
        <v>0</v>
      </c>
      <c r="I51" s="98">
        <v>0</v>
      </c>
      <c r="J51" s="98">
        <v>0</v>
      </c>
      <c r="K51" s="98">
        <v>0</v>
      </c>
      <c r="L51" s="98">
        <v>0</v>
      </c>
      <c r="M51" s="99"/>
    </row>
    <row r="52" spans="1:13" ht="25.5" x14ac:dyDescent="0.25">
      <c r="A52" s="94">
        <v>7</v>
      </c>
      <c r="B52" s="89" t="s">
        <v>1107</v>
      </c>
      <c r="C52" s="96" t="s">
        <v>1108</v>
      </c>
      <c r="D52" s="102">
        <v>2868769</v>
      </c>
      <c r="E52" s="98">
        <v>2868769</v>
      </c>
      <c r="F52" s="98">
        <v>0</v>
      </c>
      <c r="G52" s="98">
        <v>0</v>
      </c>
      <c r="H52" s="98">
        <v>0</v>
      </c>
      <c r="I52" s="98">
        <v>0</v>
      </c>
      <c r="J52" s="98">
        <v>0</v>
      </c>
      <c r="K52" s="98">
        <v>0</v>
      </c>
      <c r="L52" s="98">
        <v>0</v>
      </c>
      <c r="M52" s="99"/>
    </row>
    <row r="53" spans="1:13" x14ac:dyDescent="0.25">
      <c r="A53" s="79">
        <v>8</v>
      </c>
      <c r="B53" s="86" t="s">
        <v>1109</v>
      </c>
      <c r="C53" s="150" t="s">
        <v>1030</v>
      </c>
      <c r="D53" s="153">
        <v>17560873</v>
      </c>
      <c r="E53" s="95">
        <v>17560873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176" t="s">
        <v>848</v>
      </c>
    </row>
    <row r="54" spans="1:13" x14ac:dyDescent="0.25">
      <c r="A54" s="94">
        <v>9</v>
      </c>
      <c r="B54" s="89" t="s">
        <v>1110</v>
      </c>
      <c r="C54" s="96" t="s">
        <v>1031</v>
      </c>
      <c r="D54" s="102">
        <v>17560873</v>
      </c>
      <c r="E54" s="98">
        <v>17560873</v>
      </c>
      <c r="F54" s="98">
        <v>0</v>
      </c>
      <c r="G54" s="98">
        <v>0</v>
      </c>
      <c r="H54" s="98">
        <v>0</v>
      </c>
      <c r="I54" s="98">
        <v>0</v>
      </c>
      <c r="J54" s="98">
        <v>0</v>
      </c>
      <c r="K54" s="98">
        <v>0</v>
      </c>
      <c r="L54" s="98">
        <v>0</v>
      </c>
      <c r="M54" s="99"/>
    </row>
    <row r="55" spans="1:13" x14ac:dyDescent="0.25">
      <c r="A55" s="79">
        <v>10</v>
      </c>
      <c r="B55" s="86" t="s">
        <v>825</v>
      </c>
      <c r="C55" s="150" t="s">
        <v>1032</v>
      </c>
      <c r="D55" s="153">
        <v>362572479</v>
      </c>
      <c r="E55" s="95">
        <v>362572479</v>
      </c>
      <c r="F55" s="95">
        <v>0</v>
      </c>
      <c r="G55" s="95">
        <v>0</v>
      </c>
      <c r="H55" s="95">
        <v>0</v>
      </c>
      <c r="I55" s="95">
        <v>0</v>
      </c>
      <c r="J55" s="95">
        <v>0</v>
      </c>
      <c r="K55" s="95">
        <v>0</v>
      </c>
      <c r="L55" s="95">
        <v>0</v>
      </c>
      <c r="M55" s="176" t="s">
        <v>848</v>
      </c>
    </row>
    <row r="56" spans="1:13" x14ac:dyDescent="0.25">
      <c r="A56" s="79">
        <v>11</v>
      </c>
      <c r="B56" s="86" t="s">
        <v>1111</v>
      </c>
      <c r="C56" s="150" t="s">
        <v>1033</v>
      </c>
      <c r="D56" s="153">
        <v>362572479</v>
      </c>
      <c r="E56" s="95">
        <v>362572479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  <c r="M56" s="176" t="s">
        <v>848</v>
      </c>
    </row>
    <row r="57" spans="1:13" ht="25.5" x14ac:dyDescent="0.25">
      <c r="A57" s="79">
        <v>12</v>
      </c>
      <c r="B57" s="86" t="s">
        <v>1112</v>
      </c>
      <c r="C57" s="150" t="s">
        <v>1034</v>
      </c>
      <c r="D57" s="153">
        <v>362572479</v>
      </c>
      <c r="E57" s="95">
        <v>362572479</v>
      </c>
      <c r="F57" s="95">
        <v>0</v>
      </c>
      <c r="G57" s="95">
        <v>0</v>
      </c>
      <c r="H57" s="95">
        <v>0</v>
      </c>
      <c r="I57" s="95">
        <v>0</v>
      </c>
      <c r="J57" s="95">
        <v>0</v>
      </c>
      <c r="K57" s="95">
        <v>0</v>
      </c>
      <c r="L57" s="95">
        <v>0</v>
      </c>
      <c r="M57" s="176" t="s">
        <v>848</v>
      </c>
    </row>
    <row r="58" spans="1:13" x14ac:dyDescent="0.25">
      <c r="A58" s="94">
        <v>13</v>
      </c>
      <c r="B58" s="89" t="s">
        <v>1113</v>
      </c>
      <c r="C58" s="96" t="s">
        <v>1035</v>
      </c>
      <c r="D58" s="102">
        <v>362572479</v>
      </c>
      <c r="E58" s="98">
        <v>362572479</v>
      </c>
      <c r="F58" s="98">
        <v>0</v>
      </c>
      <c r="G58" s="98">
        <v>0</v>
      </c>
      <c r="H58" s="98">
        <v>0</v>
      </c>
      <c r="I58" s="98">
        <v>0</v>
      </c>
      <c r="J58" s="98">
        <v>0</v>
      </c>
      <c r="K58" s="98">
        <v>0</v>
      </c>
      <c r="L58" s="98">
        <v>0</v>
      </c>
      <c r="M58" s="99"/>
    </row>
    <row r="59" spans="1:13" x14ac:dyDescent="0.25">
      <c r="A59" s="79">
        <v>14</v>
      </c>
      <c r="B59" s="86" t="s">
        <v>825</v>
      </c>
      <c r="C59" s="150" t="s">
        <v>746</v>
      </c>
      <c r="D59" s="153">
        <v>32979533.710000001</v>
      </c>
      <c r="E59" s="95">
        <v>32979533.710000001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176" t="s">
        <v>848</v>
      </c>
    </row>
    <row r="60" spans="1:13" x14ac:dyDescent="0.25">
      <c r="A60" s="79">
        <v>15</v>
      </c>
      <c r="B60" s="86" t="s">
        <v>849</v>
      </c>
      <c r="C60" s="150" t="s">
        <v>748</v>
      </c>
      <c r="D60" s="153">
        <v>32979533.710000001</v>
      </c>
      <c r="E60" s="95">
        <v>32979533.710000001</v>
      </c>
      <c r="F60" s="95">
        <v>0</v>
      </c>
      <c r="G60" s="95">
        <v>0</v>
      </c>
      <c r="H60" s="95">
        <v>0</v>
      </c>
      <c r="I60" s="95">
        <v>0</v>
      </c>
      <c r="J60" s="95">
        <v>0</v>
      </c>
      <c r="K60" s="95">
        <v>0</v>
      </c>
      <c r="L60" s="95">
        <v>0</v>
      </c>
      <c r="M60" s="176" t="s">
        <v>848</v>
      </c>
    </row>
    <row r="61" spans="1:13" x14ac:dyDescent="0.25">
      <c r="A61" s="79">
        <v>16</v>
      </c>
      <c r="B61" s="86" t="s">
        <v>1052</v>
      </c>
      <c r="C61" s="150" t="s">
        <v>1036</v>
      </c>
      <c r="D61" s="153">
        <v>2768215</v>
      </c>
      <c r="E61" s="95">
        <v>2768215</v>
      </c>
      <c r="F61" s="95">
        <v>0</v>
      </c>
      <c r="G61" s="95">
        <v>0</v>
      </c>
      <c r="H61" s="95">
        <v>0</v>
      </c>
      <c r="I61" s="95">
        <v>0</v>
      </c>
      <c r="J61" s="95">
        <v>0</v>
      </c>
      <c r="K61" s="95">
        <v>0</v>
      </c>
      <c r="L61" s="95">
        <v>0</v>
      </c>
      <c r="M61" s="176" t="s">
        <v>848</v>
      </c>
    </row>
    <row r="62" spans="1:13" x14ac:dyDescent="0.25">
      <c r="A62" s="94">
        <v>17</v>
      </c>
      <c r="B62" s="89" t="s">
        <v>1053</v>
      </c>
      <c r="C62" s="96" t="s">
        <v>1037</v>
      </c>
      <c r="D62" s="102">
        <v>2768215</v>
      </c>
      <c r="E62" s="98">
        <v>2768215</v>
      </c>
      <c r="F62" s="98">
        <v>0</v>
      </c>
      <c r="G62" s="98">
        <v>0</v>
      </c>
      <c r="H62" s="98">
        <v>0</v>
      </c>
      <c r="I62" s="98">
        <v>0</v>
      </c>
      <c r="J62" s="98">
        <v>0</v>
      </c>
      <c r="K62" s="98">
        <v>0</v>
      </c>
      <c r="L62" s="98">
        <v>0</v>
      </c>
      <c r="M62" s="99"/>
    </row>
    <row r="63" spans="1:13" x14ac:dyDescent="0.25">
      <c r="A63" s="79">
        <v>18</v>
      </c>
      <c r="B63" s="86" t="s">
        <v>850</v>
      </c>
      <c r="C63" s="150" t="s">
        <v>749</v>
      </c>
      <c r="D63" s="153">
        <v>22985483.77</v>
      </c>
      <c r="E63" s="95">
        <v>22985483.77</v>
      </c>
      <c r="F63" s="95">
        <v>0</v>
      </c>
      <c r="G63" s="95">
        <v>0</v>
      </c>
      <c r="H63" s="95">
        <v>0</v>
      </c>
      <c r="I63" s="95">
        <v>0</v>
      </c>
      <c r="J63" s="95">
        <v>0</v>
      </c>
      <c r="K63" s="95">
        <v>0</v>
      </c>
      <c r="L63" s="95">
        <v>0</v>
      </c>
      <c r="M63" s="176" t="s">
        <v>848</v>
      </c>
    </row>
    <row r="64" spans="1:13" x14ac:dyDescent="0.25">
      <c r="A64" s="94">
        <v>19</v>
      </c>
      <c r="B64" s="89" t="s">
        <v>869</v>
      </c>
      <c r="C64" s="96" t="s">
        <v>751</v>
      </c>
      <c r="D64" s="102">
        <v>22179284.780000001</v>
      </c>
      <c r="E64" s="98">
        <v>22179284.780000001</v>
      </c>
      <c r="F64" s="98">
        <v>0</v>
      </c>
      <c r="G64" s="98">
        <v>0</v>
      </c>
      <c r="H64" s="98">
        <v>0</v>
      </c>
      <c r="I64" s="98">
        <v>0</v>
      </c>
      <c r="J64" s="98">
        <v>0</v>
      </c>
      <c r="K64" s="98">
        <v>0</v>
      </c>
      <c r="L64" s="98">
        <v>0</v>
      </c>
      <c r="M64" s="99"/>
    </row>
    <row r="65" spans="1:13" ht="38.25" x14ac:dyDescent="0.25">
      <c r="A65" s="94">
        <v>20</v>
      </c>
      <c r="B65" s="89" t="s">
        <v>853</v>
      </c>
      <c r="C65" s="96" t="s">
        <v>753</v>
      </c>
      <c r="D65" s="102">
        <v>806198.99</v>
      </c>
      <c r="E65" s="98">
        <v>806198.99</v>
      </c>
      <c r="F65" s="98">
        <v>0</v>
      </c>
      <c r="G65" s="98">
        <v>0</v>
      </c>
      <c r="H65" s="98">
        <v>0</v>
      </c>
      <c r="I65" s="98">
        <v>0</v>
      </c>
      <c r="J65" s="98">
        <v>0</v>
      </c>
      <c r="K65" s="98">
        <v>0</v>
      </c>
      <c r="L65" s="98">
        <v>0</v>
      </c>
      <c r="M65" s="99"/>
    </row>
    <row r="66" spans="1:13" ht="25.5" x14ac:dyDescent="0.25">
      <c r="A66" s="79">
        <v>21</v>
      </c>
      <c r="B66" s="86" t="s">
        <v>857</v>
      </c>
      <c r="C66" s="150" t="s">
        <v>775</v>
      </c>
      <c r="D66" s="153">
        <v>7225834.9400000004</v>
      </c>
      <c r="E66" s="95">
        <v>7225834.9400000004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176" t="s">
        <v>848</v>
      </c>
    </row>
    <row r="67" spans="1:13" ht="25.5" x14ac:dyDescent="0.25">
      <c r="A67" s="79">
        <v>22</v>
      </c>
      <c r="B67" s="86" t="s">
        <v>858</v>
      </c>
      <c r="C67" s="150" t="s">
        <v>777</v>
      </c>
      <c r="D67" s="153">
        <v>2992234.94</v>
      </c>
      <c r="E67" s="95">
        <v>2992234.94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176" t="s">
        <v>848</v>
      </c>
    </row>
    <row r="68" spans="1:13" x14ac:dyDescent="0.25">
      <c r="A68" s="94">
        <v>23</v>
      </c>
      <c r="B68" s="89" t="s">
        <v>859</v>
      </c>
      <c r="C68" s="96" t="s">
        <v>778</v>
      </c>
      <c r="D68" s="102">
        <v>2992234.94</v>
      </c>
      <c r="E68" s="98">
        <v>2992234.94</v>
      </c>
      <c r="F68" s="98">
        <v>0</v>
      </c>
      <c r="G68" s="98">
        <v>0</v>
      </c>
      <c r="H68" s="98">
        <v>0</v>
      </c>
      <c r="I68" s="98">
        <v>0</v>
      </c>
      <c r="J68" s="98">
        <v>0</v>
      </c>
      <c r="K68" s="98">
        <v>0</v>
      </c>
      <c r="L68" s="98">
        <v>0</v>
      </c>
      <c r="M68" s="99"/>
    </row>
    <row r="69" spans="1:13" ht="25.5" x14ac:dyDescent="0.25">
      <c r="A69" s="79">
        <v>24</v>
      </c>
      <c r="B69" s="86" t="s">
        <v>1004</v>
      </c>
      <c r="C69" s="150" t="s">
        <v>784</v>
      </c>
      <c r="D69" s="153">
        <v>4233600</v>
      </c>
      <c r="E69" s="95">
        <v>4233600</v>
      </c>
      <c r="F69" s="95">
        <v>0</v>
      </c>
      <c r="G69" s="95">
        <v>0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176" t="s">
        <v>848</v>
      </c>
    </row>
    <row r="70" spans="1:13" ht="25.5" x14ac:dyDescent="0.25">
      <c r="A70" s="94">
        <v>25</v>
      </c>
      <c r="B70" s="89" t="s">
        <v>1005</v>
      </c>
      <c r="C70" s="96" t="s">
        <v>784</v>
      </c>
      <c r="D70" s="102">
        <v>4233600</v>
      </c>
      <c r="E70" s="98">
        <v>4233600</v>
      </c>
      <c r="F70" s="98">
        <v>0</v>
      </c>
      <c r="G70" s="98">
        <v>0</v>
      </c>
      <c r="H70" s="98">
        <v>0</v>
      </c>
      <c r="I70" s="98">
        <v>0</v>
      </c>
      <c r="J70" s="98">
        <v>0</v>
      </c>
      <c r="K70" s="98">
        <v>0</v>
      </c>
      <c r="L70" s="98">
        <v>0</v>
      </c>
      <c r="M70" s="99"/>
    </row>
    <row r="71" spans="1:13" x14ac:dyDescent="0.25">
      <c r="A71" s="79">
        <v>26</v>
      </c>
      <c r="B71" s="86" t="s">
        <v>825</v>
      </c>
      <c r="C71" s="150" t="s">
        <v>866</v>
      </c>
      <c r="D71" s="153">
        <v>1411802801.71</v>
      </c>
      <c r="E71" s="95">
        <v>1411802801.71</v>
      </c>
      <c r="F71" s="95">
        <v>0</v>
      </c>
      <c r="G71" s="95">
        <v>0</v>
      </c>
      <c r="H71" s="95">
        <v>0</v>
      </c>
      <c r="I71" s="95">
        <v>0</v>
      </c>
      <c r="J71" s="95">
        <v>0</v>
      </c>
      <c r="K71" s="95">
        <v>0</v>
      </c>
      <c r="L71" s="95">
        <v>0</v>
      </c>
      <c r="M71" s="176"/>
    </row>
    <row r="72" spans="1:13" x14ac:dyDescent="0.25">
      <c r="A72" s="79">
        <v>27</v>
      </c>
      <c r="B72" s="86" t="s">
        <v>825</v>
      </c>
      <c r="C72" s="150" t="s">
        <v>867</v>
      </c>
      <c r="D72" s="153">
        <v>1411802801.71</v>
      </c>
      <c r="E72" s="95">
        <v>1411802801.71</v>
      </c>
      <c r="F72" s="95">
        <v>0</v>
      </c>
      <c r="G72" s="95">
        <v>0</v>
      </c>
      <c r="H72" s="95">
        <v>0</v>
      </c>
      <c r="I72" s="95">
        <v>0</v>
      </c>
      <c r="J72" s="95">
        <v>0</v>
      </c>
      <c r="K72" s="95">
        <v>0</v>
      </c>
      <c r="L72" s="95">
        <v>0</v>
      </c>
      <c r="M72" s="176"/>
    </row>
    <row r="73" spans="1:13" x14ac:dyDescent="0.25">
      <c r="C73" s="100"/>
    </row>
    <row r="74" spans="1:13" x14ac:dyDescent="0.25">
      <c r="C74" s="100"/>
    </row>
    <row r="75" spans="1:13" x14ac:dyDescent="0.25">
      <c r="C75" s="101"/>
    </row>
    <row r="76" spans="1:13" x14ac:dyDescent="0.25">
      <c r="B76" s="77" t="s">
        <v>870</v>
      </c>
      <c r="E76" s="242" t="s">
        <v>827</v>
      </c>
      <c r="F76" s="242"/>
      <c r="G76" s="242"/>
      <c r="H76" s="242"/>
    </row>
    <row r="78" spans="1:13" x14ac:dyDescent="0.25">
      <c r="B78" s="77" t="s">
        <v>1054</v>
      </c>
      <c r="D78" s="237" t="s">
        <v>1055</v>
      </c>
      <c r="E78" s="237"/>
      <c r="F78" s="237"/>
      <c r="G78" s="237"/>
      <c r="H78" s="237"/>
    </row>
  </sheetData>
  <mergeCells count="31">
    <mergeCell ref="H42:H43"/>
    <mergeCell ref="I42:K42"/>
    <mergeCell ref="L42:L43"/>
    <mergeCell ref="M42:M43"/>
    <mergeCell ref="A42:A43"/>
    <mergeCell ref="B42:B43"/>
    <mergeCell ref="C42:C43"/>
    <mergeCell ref="D42:D43"/>
    <mergeCell ref="E42:G42"/>
    <mergeCell ref="C9:L9"/>
    <mergeCell ref="A11:A12"/>
    <mergeCell ref="B11:B12"/>
    <mergeCell ref="C11:C12"/>
    <mergeCell ref="D11:D12"/>
    <mergeCell ref="E11:G11"/>
    <mergeCell ref="A45:M45"/>
    <mergeCell ref="E76:H76"/>
    <mergeCell ref="D78:H78"/>
    <mergeCell ref="E1:M1"/>
    <mergeCell ref="C2:L2"/>
    <mergeCell ref="C3:L3"/>
    <mergeCell ref="C5:L5"/>
    <mergeCell ref="H11:H12"/>
    <mergeCell ref="I11:K11"/>
    <mergeCell ref="L11:L12"/>
    <mergeCell ref="M11:M12"/>
    <mergeCell ref="A14:M14"/>
    <mergeCell ref="A6:B6"/>
    <mergeCell ref="C6:L6"/>
    <mergeCell ref="C7:L7"/>
    <mergeCell ref="C8:L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222" t="s">
        <v>44</v>
      </c>
      <c r="B5" s="222"/>
      <c r="C5" s="222"/>
      <c r="D5" s="222"/>
    </row>
    <row r="7" spans="1:4" ht="25.5" x14ac:dyDescent="0.25">
      <c r="A7" s="50" t="s">
        <v>24</v>
      </c>
      <c r="B7" s="50" t="s">
        <v>47</v>
      </c>
      <c r="C7" s="50" t="s">
        <v>45</v>
      </c>
      <c r="D7" s="50" t="s">
        <v>46</v>
      </c>
    </row>
    <row r="8" spans="1:4" x14ac:dyDescent="0.25">
      <c r="A8" s="47">
        <v>1</v>
      </c>
      <c r="B8" s="47"/>
      <c r="C8" s="47"/>
      <c r="D8" s="47"/>
    </row>
    <row r="9" spans="1:4" x14ac:dyDescent="0.25">
      <c r="A9" s="47">
        <f>+A8+1</f>
        <v>2</v>
      </c>
      <c r="B9" s="48"/>
      <c r="C9" s="48"/>
      <c r="D9" s="49"/>
    </row>
    <row r="10" spans="1:4" x14ac:dyDescent="0.25">
      <c r="A10" s="47">
        <f t="shared" ref="A10:A17" si="0">+A9+1</f>
        <v>3</v>
      </c>
      <c r="B10" s="48"/>
      <c r="C10" s="48"/>
      <c r="D10" s="49"/>
    </row>
    <row r="11" spans="1:4" x14ac:dyDescent="0.25">
      <c r="A11" s="47">
        <f t="shared" si="0"/>
        <v>4</v>
      </c>
      <c r="B11" s="48"/>
      <c r="C11" s="48"/>
      <c r="D11" s="49"/>
    </row>
    <row r="12" spans="1:4" x14ac:dyDescent="0.25">
      <c r="A12" s="47">
        <f t="shared" si="0"/>
        <v>5</v>
      </c>
      <c r="B12" s="48"/>
      <c r="C12" s="48"/>
      <c r="D12" s="49"/>
    </row>
    <row r="13" spans="1:4" x14ac:dyDescent="0.25">
      <c r="A13" s="47">
        <f t="shared" si="0"/>
        <v>6</v>
      </c>
      <c r="B13" s="48"/>
      <c r="C13" s="48"/>
      <c r="D13" s="49"/>
    </row>
    <row r="14" spans="1:4" x14ac:dyDescent="0.25">
      <c r="A14" s="47">
        <f t="shared" si="0"/>
        <v>7</v>
      </c>
      <c r="B14" s="48"/>
      <c r="C14" s="48"/>
      <c r="D14" s="49"/>
    </row>
    <row r="15" spans="1:4" x14ac:dyDescent="0.25">
      <c r="A15" s="47">
        <f t="shared" si="0"/>
        <v>8</v>
      </c>
      <c r="B15" s="48"/>
      <c r="C15" s="48"/>
      <c r="D15" s="49"/>
    </row>
    <row r="16" spans="1:4" x14ac:dyDescent="0.25">
      <c r="A16" s="47">
        <f t="shared" si="0"/>
        <v>9</v>
      </c>
      <c r="B16" s="48"/>
      <c r="C16" s="48"/>
      <c r="D16" s="49"/>
    </row>
    <row r="17" spans="1:4" x14ac:dyDescent="0.25">
      <c r="A17" s="47">
        <f t="shared" si="0"/>
        <v>10</v>
      </c>
      <c r="B17" s="48"/>
      <c r="C17" s="48"/>
      <c r="D17" s="4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view="pageBreakPreview" zoomScale="85" zoomScaleNormal="85" zoomScaleSheetLayoutView="85" workbookViewId="0">
      <pane xSplit="4" ySplit="4" topLeftCell="E5" activePane="bottomRight" state="frozen"/>
      <selection activeCell="F9" sqref="F9"/>
      <selection pane="topRight" activeCell="F9" sqref="F9"/>
      <selection pane="bottomLeft" activeCell="F9" sqref="F9"/>
      <selection pane="bottomRight" activeCell="A3" sqref="A3:J3"/>
    </sheetView>
  </sheetViews>
  <sheetFormatPr defaultColWidth="9.140625" defaultRowHeight="18.75" x14ac:dyDescent="0.25"/>
  <cols>
    <col min="1" max="1" width="8.140625" style="21" customWidth="1"/>
    <col min="2" max="2" width="15.28515625" style="23" customWidth="1"/>
    <col min="3" max="3" width="15.7109375" style="23" customWidth="1"/>
    <col min="4" max="4" width="19.85546875" style="21" customWidth="1"/>
    <col min="5" max="5" width="24.85546875" style="23" customWidth="1"/>
    <col min="6" max="8" width="15.7109375" style="23" customWidth="1"/>
    <col min="9" max="9" width="20.5703125" style="23" customWidth="1"/>
    <col min="10" max="10" width="17.5703125" style="23" customWidth="1"/>
    <col min="11" max="12" width="18.140625" style="23" customWidth="1"/>
    <col min="13" max="13" width="16.7109375" style="21" customWidth="1"/>
    <col min="14" max="16" width="15.7109375" style="21" customWidth="1"/>
    <col min="17" max="20" width="18.7109375" style="21" customWidth="1"/>
    <col min="21" max="26" width="15.7109375" style="21" customWidth="1"/>
    <col min="27" max="16384" width="9.140625" style="21"/>
  </cols>
  <sheetData>
    <row r="1" spans="1:16" ht="93" customHeight="1" x14ac:dyDescent="0.25">
      <c r="G1" s="187" t="s">
        <v>75</v>
      </c>
      <c r="H1" s="187"/>
      <c r="I1" s="187"/>
      <c r="J1" s="187"/>
      <c r="K1" s="189"/>
      <c r="L1" s="189"/>
    </row>
    <row r="2" spans="1:16" x14ac:dyDescent="0.25">
      <c r="K2" s="189"/>
      <c r="L2" s="189"/>
    </row>
    <row r="3" spans="1:16" ht="78.75" customHeight="1" x14ac:dyDescent="0.25">
      <c r="A3" s="195" t="s">
        <v>1115</v>
      </c>
      <c r="B3" s="195"/>
      <c r="C3" s="195"/>
      <c r="D3" s="195"/>
      <c r="E3" s="195"/>
      <c r="F3" s="195"/>
      <c r="G3" s="195"/>
      <c r="H3" s="195"/>
      <c r="I3" s="195"/>
      <c r="J3" s="195"/>
      <c r="K3" s="27"/>
      <c r="L3" s="27"/>
      <c r="M3" s="22"/>
      <c r="N3" s="22"/>
      <c r="O3" s="22"/>
      <c r="P3" s="22"/>
    </row>
    <row r="4" spans="1:16" x14ac:dyDescent="0.25">
      <c r="J4" s="24"/>
      <c r="L4" s="21"/>
    </row>
    <row r="5" spans="1:16" ht="39.75" customHeight="1" x14ac:dyDescent="0.25">
      <c r="A5" s="192" t="s">
        <v>13</v>
      </c>
      <c r="B5" s="190" t="s">
        <v>48</v>
      </c>
      <c r="C5" s="190" t="s">
        <v>49</v>
      </c>
      <c r="D5" s="190" t="s">
        <v>50</v>
      </c>
      <c r="E5" s="190" t="s">
        <v>51</v>
      </c>
      <c r="F5" s="194" t="s">
        <v>53</v>
      </c>
      <c r="G5" s="194"/>
      <c r="H5" s="190" t="s">
        <v>60</v>
      </c>
      <c r="I5" s="190" t="s">
        <v>61</v>
      </c>
      <c r="J5" s="190" t="s">
        <v>69</v>
      </c>
      <c r="L5" s="24"/>
    </row>
    <row r="6" spans="1:16" ht="159.75" customHeight="1" x14ac:dyDescent="0.25">
      <c r="A6" s="193"/>
      <c r="B6" s="191"/>
      <c r="C6" s="191"/>
      <c r="D6" s="191"/>
      <c r="E6" s="191"/>
      <c r="F6" s="51" t="s">
        <v>59</v>
      </c>
      <c r="G6" s="51" t="s">
        <v>62</v>
      </c>
      <c r="H6" s="191"/>
      <c r="I6" s="191"/>
      <c r="J6" s="191"/>
      <c r="L6" s="24"/>
    </row>
    <row r="7" spans="1:16" ht="36.75" customHeight="1" x14ac:dyDescent="0.3">
      <c r="A7" s="55">
        <v>1</v>
      </c>
      <c r="B7" s="66" t="s">
        <v>82</v>
      </c>
      <c r="C7" s="53"/>
      <c r="D7" s="54"/>
      <c r="E7" s="53"/>
      <c r="F7" s="53"/>
      <c r="G7" s="53"/>
      <c r="H7" s="53"/>
      <c r="I7" s="53"/>
      <c r="J7" s="53"/>
      <c r="L7" s="24"/>
    </row>
    <row r="8" spans="1:16" ht="36.75" customHeight="1" x14ac:dyDescent="0.3">
      <c r="A8" s="55">
        <v>2</v>
      </c>
      <c r="B8" s="53"/>
      <c r="C8" s="53"/>
      <c r="D8" s="53"/>
      <c r="E8" s="53"/>
      <c r="F8" s="53"/>
      <c r="G8" s="53"/>
      <c r="H8" s="53"/>
      <c r="I8" s="53"/>
      <c r="J8" s="53"/>
      <c r="L8" s="24"/>
    </row>
    <row r="9" spans="1:16" ht="36.75" customHeight="1" x14ac:dyDescent="0.3">
      <c r="A9" s="55">
        <v>3</v>
      </c>
      <c r="B9" s="53"/>
      <c r="C9" s="53"/>
      <c r="D9" s="53"/>
      <c r="E9" s="53"/>
      <c r="F9" s="53"/>
      <c r="G9" s="53"/>
      <c r="H9" s="53"/>
      <c r="I9" s="53"/>
      <c r="J9" s="53"/>
      <c r="L9" s="24"/>
    </row>
    <row r="10" spans="1:16" ht="36.75" customHeight="1" x14ac:dyDescent="0.3">
      <c r="A10" s="55">
        <v>4</v>
      </c>
      <c r="B10" s="53"/>
      <c r="C10" s="53"/>
      <c r="D10" s="54"/>
      <c r="E10" s="53"/>
      <c r="F10" s="53"/>
      <c r="G10" s="53"/>
      <c r="H10" s="53"/>
      <c r="I10" s="53"/>
      <c r="J10" s="53"/>
      <c r="L10" s="24"/>
    </row>
    <row r="11" spans="1:16" x14ac:dyDescent="0.25">
      <c r="L11" s="24"/>
    </row>
    <row r="12" spans="1:16" ht="4.5" customHeight="1" x14ac:dyDescent="0.25">
      <c r="L12" s="24"/>
    </row>
    <row r="13" spans="1:16" ht="66.75" customHeight="1" x14ac:dyDescent="0.25">
      <c r="A13" s="188" t="s">
        <v>70</v>
      </c>
      <c r="B13" s="188"/>
      <c r="C13" s="188"/>
      <c r="D13" s="188"/>
      <c r="E13" s="188"/>
      <c r="F13" s="188"/>
      <c r="G13" s="188"/>
      <c r="H13" s="188"/>
      <c r="I13" s="188"/>
      <c r="J13" s="188"/>
      <c r="K13" s="41"/>
      <c r="L13" s="41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C000"/>
    <pageSetUpPr fitToPage="1"/>
  </sheetPr>
  <dimension ref="A1:F34"/>
  <sheetViews>
    <sheetView zoomScaleNormal="100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C7" sqref="C7"/>
    </sheetView>
  </sheetViews>
  <sheetFormatPr defaultColWidth="9.140625" defaultRowHeight="15.75" x14ac:dyDescent="0.25"/>
  <cols>
    <col min="1" max="1" width="8.7109375" style="1" customWidth="1"/>
    <col min="2" max="2" width="13.140625" style="4" customWidth="1"/>
    <col min="3" max="3" width="47.42578125" style="4" customWidth="1"/>
    <col min="4" max="5" width="24.140625" style="4" customWidth="1"/>
    <col min="6" max="6" width="34.85546875" style="1" customWidth="1"/>
    <col min="7" max="16384" width="9.140625" style="2"/>
  </cols>
  <sheetData>
    <row r="1" spans="1:6" ht="89.25" customHeight="1" x14ac:dyDescent="0.25">
      <c r="E1" s="201" t="s">
        <v>73</v>
      </c>
      <c r="F1" s="201"/>
    </row>
    <row r="2" spans="1:6" x14ac:dyDescent="0.25">
      <c r="A2" s="4"/>
      <c r="F2" s="56"/>
    </row>
    <row r="3" spans="1:6" ht="60.75" customHeight="1" x14ac:dyDescent="0.25">
      <c r="A3" s="204" t="s">
        <v>1116</v>
      </c>
      <c r="B3" s="204"/>
      <c r="C3" s="204"/>
      <c r="D3" s="204"/>
      <c r="E3" s="204"/>
      <c r="F3" s="204"/>
    </row>
    <row r="4" spans="1:6" ht="17.45" customHeight="1" x14ac:dyDescent="0.25">
      <c r="F4" s="11"/>
    </row>
    <row r="5" spans="1:6" ht="29.25" customHeight="1" x14ac:dyDescent="0.25">
      <c r="A5" s="202" t="s">
        <v>13</v>
      </c>
      <c r="B5" s="202" t="s">
        <v>14</v>
      </c>
      <c r="C5" s="202" t="s">
        <v>54</v>
      </c>
      <c r="D5" s="198" t="s">
        <v>15</v>
      </c>
      <c r="E5" s="198"/>
      <c r="F5" s="202" t="s">
        <v>41</v>
      </c>
    </row>
    <row r="6" spans="1:6" ht="35.25" customHeight="1" x14ac:dyDescent="0.25">
      <c r="A6" s="203"/>
      <c r="B6" s="203"/>
      <c r="C6" s="203"/>
      <c r="D6" s="16" t="s">
        <v>16</v>
      </c>
      <c r="E6" s="16" t="s">
        <v>17</v>
      </c>
      <c r="F6" s="203"/>
    </row>
    <row r="7" spans="1:6" ht="20.25" customHeight="1" x14ac:dyDescent="0.25">
      <c r="A7" s="196">
        <v>1</v>
      </c>
      <c r="B7" s="71" t="s">
        <v>18</v>
      </c>
      <c r="C7" s="59" t="s">
        <v>56</v>
      </c>
      <c r="D7" s="17">
        <v>0</v>
      </c>
      <c r="E7" s="17">
        <v>0</v>
      </c>
      <c r="F7" s="17">
        <v>0</v>
      </c>
    </row>
    <row r="8" spans="1:6" ht="30" x14ac:dyDescent="0.25">
      <c r="A8" s="197"/>
      <c r="B8" s="72" t="s">
        <v>18</v>
      </c>
      <c r="C8" s="60" t="s">
        <v>57</v>
      </c>
      <c r="D8" s="46">
        <f>+SUMIFS('5-илова'!O:O,'5-илова'!D:D,F:F,'5-илова'!B:B,B:B)</f>
        <v>2</v>
      </c>
      <c r="E8" s="46">
        <f>+SUMIFS('5-илова'!Q:Q,'5-илова'!D:D,F:F,'5-илова'!B:B,B:B)</f>
        <v>2066000</v>
      </c>
      <c r="F8" s="46" t="s">
        <v>86</v>
      </c>
    </row>
    <row r="9" spans="1:6" ht="30" x14ac:dyDescent="0.25">
      <c r="A9" s="197"/>
      <c r="B9" s="72" t="s">
        <v>18</v>
      </c>
      <c r="C9" s="60" t="s">
        <v>57</v>
      </c>
      <c r="D9" s="18">
        <f>+SUMIFS('5-илова'!O:O,'5-илова'!D:D,F:F,'5-илова'!B:B,B:B)</f>
        <v>5</v>
      </c>
      <c r="E9" s="46">
        <f>+SUMIFS('5-илова'!Q:Q,'5-илова'!D:D,F:F,'5-илова'!B:B,B:B)</f>
        <v>125886185</v>
      </c>
      <c r="F9" s="18" t="s">
        <v>96</v>
      </c>
    </row>
    <row r="10" spans="1:6" ht="20.25" customHeight="1" x14ac:dyDescent="0.25">
      <c r="A10" s="197"/>
      <c r="B10" s="72" t="s">
        <v>18</v>
      </c>
      <c r="C10" s="60" t="s">
        <v>58</v>
      </c>
      <c r="D10" s="46">
        <f>+SUMIFS('5-илова'!P:P,'5-илова'!D:D,F:F,'5-илова'!B:B,#REF!)</f>
        <v>0</v>
      </c>
      <c r="E10" s="46">
        <f>+SUMIFS('5-илова'!Q:Q,'5-илова'!D:D,F:F,'5-илова'!B:B,#REF!)</f>
        <v>0</v>
      </c>
      <c r="F10" s="46">
        <v>0</v>
      </c>
    </row>
    <row r="11" spans="1:6" ht="20.25" customHeight="1" x14ac:dyDescent="0.25">
      <c r="A11" s="197"/>
      <c r="B11" s="72" t="s">
        <v>18</v>
      </c>
      <c r="C11" s="60" t="s">
        <v>55</v>
      </c>
      <c r="D11" s="18">
        <f>+SUMIFS('5-илова'!R:R,'5-илова'!D:D,F:F,'5-илова'!B:B,B:B)</f>
        <v>17</v>
      </c>
      <c r="E11" s="18">
        <f>+SUMIFS('5-илова'!T:T,'5-илова'!D:D,F:F,'5-илова'!B:B,B:B)</f>
        <v>1699996244.6041601</v>
      </c>
      <c r="F11" s="18" t="s">
        <v>86</v>
      </c>
    </row>
    <row r="12" spans="1:6" ht="20.25" customHeight="1" x14ac:dyDescent="0.25">
      <c r="A12" s="197"/>
      <c r="B12" s="72" t="s">
        <v>18</v>
      </c>
      <c r="C12" s="60" t="s">
        <v>55</v>
      </c>
      <c r="D12" s="46">
        <f>+SUMIFS('5-илова'!R:R,'5-илова'!D:D,F:F,'5-илова'!B:B,B:B)</f>
        <v>0</v>
      </c>
      <c r="E12" s="19">
        <f>+SUMIFS('5-илова'!T:T,'5-илова'!D:D,F:F,'5-илова'!B:B,B:B)</f>
        <v>0</v>
      </c>
      <c r="F12" s="46" t="s">
        <v>96</v>
      </c>
    </row>
    <row r="13" spans="1:6" ht="20.25" customHeight="1" x14ac:dyDescent="0.25">
      <c r="A13" s="196">
        <f>+A7+1</f>
        <v>2</v>
      </c>
      <c r="B13" s="71" t="s">
        <v>19</v>
      </c>
      <c r="C13" s="59" t="s">
        <v>56</v>
      </c>
      <c r="D13" s="17">
        <v>0</v>
      </c>
      <c r="E13" s="45">
        <v>0</v>
      </c>
      <c r="F13" s="45" t="s">
        <v>86</v>
      </c>
    </row>
    <row r="14" spans="1:6" ht="30" x14ac:dyDescent="0.25">
      <c r="A14" s="197"/>
      <c r="B14" s="72" t="s">
        <v>19</v>
      </c>
      <c r="C14" s="60" t="s">
        <v>57</v>
      </c>
      <c r="D14" s="46">
        <f>+SUMIFS('5-илова'!O:O,'5-илова'!D:D,F:F,'5-илова'!B:B,B:B)</f>
        <v>0</v>
      </c>
      <c r="E14" s="119">
        <f>+SUMIFS('5-илова'!Q:Q,'5-илова'!D:D,F:F,'5-илова'!B:B,B:B)</f>
        <v>0</v>
      </c>
      <c r="F14" s="46" t="s">
        <v>86</v>
      </c>
    </row>
    <row r="15" spans="1:6" ht="30" x14ac:dyDescent="0.25">
      <c r="A15" s="197"/>
      <c r="B15" s="72" t="s">
        <v>19</v>
      </c>
      <c r="C15" s="60" t="s">
        <v>57</v>
      </c>
      <c r="D15" s="46">
        <f>+SUMIFS('5-илова'!O:O,'5-илова'!D:D,F:F,'5-илова'!B:B,B:B)</f>
        <v>0</v>
      </c>
      <c r="E15" s="119">
        <f>+SUMIFS('5-илова'!Q:Q,'5-илова'!D:D,F:F,'5-илова'!B:B,B:B)</f>
        <v>0</v>
      </c>
      <c r="F15" s="18" t="s">
        <v>96</v>
      </c>
    </row>
    <row r="16" spans="1:6" ht="20.25" customHeight="1" x14ac:dyDescent="0.25">
      <c r="A16" s="197"/>
      <c r="B16" s="72" t="s">
        <v>19</v>
      </c>
      <c r="C16" s="62" t="s">
        <v>58</v>
      </c>
      <c r="D16" s="46">
        <f>+SUMIFS('5-илова'!P:P,'5-илова'!D:D,F:F,'5-илова'!B:B,#REF!)</f>
        <v>0</v>
      </c>
      <c r="E16" s="119">
        <f>+SUMIFS('5-илова'!Q:Q,'5-илова'!D:D,F:F,'5-илова'!B:B,#REF!)</f>
        <v>0</v>
      </c>
      <c r="F16" s="58">
        <v>0</v>
      </c>
    </row>
    <row r="17" spans="1:6" s="3" customFormat="1" ht="20.25" customHeight="1" x14ac:dyDescent="0.25">
      <c r="A17" s="197"/>
      <c r="B17" s="72" t="s">
        <v>19</v>
      </c>
      <c r="C17" s="60" t="s">
        <v>55</v>
      </c>
      <c r="D17" s="46">
        <f>+SUMIFS('5-илова'!R:R,'5-илова'!D:D,F:F,'5-илова'!B:B,B:B)</f>
        <v>0</v>
      </c>
      <c r="E17" s="119">
        <f>+SUMIFS('5-илова'!T:T,'5-илова'!D:D,F:F,'5-илова'!B:B,B:B)</f>
        <v>0</v>
      </c>
      <c r="F17" s="46" t="s">
        <v>86</v>
      </c>
    </row>
    <row r="18" spans="1:6" s="3" customFormat="1" ht="20.25" customHeight="1" x14ac:dyDescent="0.25">
      <c r="A18" s="197"/>
      <c r="B18" s="72" t="s">
        <v>19</v>
      </c>
      <c r="C18" s="61" t="s">
        <v>55</v>
      </c>
      <c r="D18" s="46">
        <f>+SUMIFS('5-илова'!R:R,'5-илова'!D:D,F:F,'5-илова'!B:B,B:B)</f>
        <v>0</v>
      </c>
      <c r="E18" s="19">
        <f>+SUMIFS('5-илова'!T:T,'5-илова'!D:D,F:F,'5-илова'!B:B,B:B)</f>
        <v>0</v>
      </c>
      <c r="F18" s="19" t="s">
        <v>96</v>
      </c>
    </row>
    <row r="19" spans="1:6" ht="20.25" customHeight="1" x14ac:dyDescent="0.25">
      <c r="A19" s="196">
        <v>3</v>
      </c>
      <c r="B19" s="71" t="s">
        <v>20</v>
      </c>
      <c r="C19" s="59" t="s">
        <v>56</v>
      </c>
      <c r="D19" s="45">
        <v>0</v>
      </c>
      <c r="E19" s="45">
        <v>0</v>
      </c>
      <c r="F19" s="45">
        <v>0</v>
      </c>
    </row>
    <row r="20" spans="1:6" ht="30" x14ac:dyDescent="0.25">
      <c r="A20" s="197"/>
      <c r="B20" s="72" t="s">
        <v>20</v>
      </c>
      <c r="C20" s="60" t="s">
        <v>57</v>
      </c>
      <c r="D20" s="46">
        <f>+SUMIFS('5-илова'!O:O,'5-илова'!D:D,F:F,'5-илова'!B:B,B:B)</f>
        <v>0</v>
      </c>
      <c r="E20" s="119">
        <f>+SUMIFS('5-илова'!Q:Q,'5-илова'!D:D,F:F,'5-илова'!B:B,B:B)</f>
        <v>0</v>
      </c>
      <c r="F20" s="46" t="s">
        <v>86</v>
      </c>
    </row>
    <row r="21" spans="1:6" ht="30" x14ac:dyDescent="0.25">
      <c r="A21" s="197"/>
      <c r="B21" s="72" t="s">
        <v>20</v>
      </c>
      <c r="C21" s="60" t="s">
        <v>57</v>
      </c>
      <c r="D21" s="46">
        <f>+SUMIFS('5-илова'!O:O,'5-илова'!D:D,F:F,'5-илова'!B:B,B:B)</f>
        <v>0</v>
      </c>
      <c r="E21" s="119">
        <f>+SUMIFS('5-илова'!Q:Q,'5-илова'!D:D,F:F,'5-илова'!B:B,B:B)</f>
        <v>0</v>
      </c>
      <c r="F21" s="46" t="s">
        <v>96</v>
      </c>
    </row>
    <row r="22" spans="1:6" ht="20.25" customHeight="1" x14ac:dyDescent="0.25">
      <c r="A22" s="197"/>
      <c r="B22" s="72" t="s">
        <v>20</v>
      </c>
      <c r="C22" s="60" t="s">
        <v>58</v>
      </c>
      <c r="D22" s="46">
        <f>+SUMIFS('5-илова'!P:P,'5-илова'!D:D,F:F,'5-илова'!B:B,#REF!)</f>
        <v>0</v>
      </c>
      <c r="E22" s="119">
        <f>+SUMIFS('5-илова'!Q:Q,'5-илова'!D:D,F:F,'5-илова'!B:B,#REF!)</f>
        <v>0</v>
      </c>
      <c r="F22" s="46">
        <v>0</v>
      </c>
    </row>
    <row r="23" spans="1:6" ht="20.25" customHeight="1" x14ac:dyDescent="0.25">
      <c r="A23" s="197"/>
      <c r="B23" s="72" t="s">
        <v>20</v>
      </c>
      <c r="C23" s="60" t="s">
        <v>55</v>
      </c>
      <c r="D23" s="46">
        <f>+SUMIFS('5-илова'!R:R,'5-илова'!D:D,F:F,'5-илова'!B:B,B:B)</f>
        <v>0</v>
      </c>
      <c r="E23" s="119">
        <f>+SUMIFS('5-илова'!T:T,'5-илова'!D:D,F:F,'5-илова'!B:B,B:B)</f>
        <v>0</v>
      </c>
      <c r="F23" s="46" t="s">
        <v>86</v>
      </c>
    </row>
    <row r="24" spans="1:6" ht="20.25" customHeight="1" x14ac:dyDescent="0.25">
      <c r="A24" s="200"/>
      <c r="B24" s="73" t="s">
        <v>20</v>
      </c>
      <c r="C24" s="61" t="s">
        <v>55</v>
      </c>
      <c r="D24" s="46">
        <f>+SUMIFS('5-илова'!R:R,'5-илова'!D:D,F:F,'5-илова'!B:B,B:B)</f>
        <v>0</v>
      </c>
      <c r="E24" s="19">
        <f>+SUMIFS('5-илова'!T:T,'5-илова'!D:D,F:F,'5-илова'!B:B,B:B)</f>
        <v>0</v>
      </c>
      <c r="F24" s="19" t="s">
        <v>96</v>
      </c>
    </row>
    <row r="25" spans="1:6" ht="20.25" customHeight="1" x14ac:dyDescent="0.25">
      <c r="A25" s="196">
        <v>4</v>
      </c>
      <c r="B25" s="71" t="s">
        <v>42</v>
      </c>
      <c r="C25" s="59" t="s">
        <v>56</v>
      </c>
      <c r="D25" s="45">
        <v>0</v>
      </c>
      <c r="E25" s="45">
        <v>0</v>
      </c>
      <c r="F25" s="45">
        <v>0</v>
      </c>
    </row>
    <row r="26" spans="1:6" ht="30" x14ac:dyDescent="0.25">
      <c r="A26" s="197"/>
      <c r="B26" s="72" t="s">
        <v>42</v>
      </c>
      <c r="C26" s="60" t="s">
        <v>57</v>
      </c>
      <c r="D26" s="46">
        <f>+SUMIFS('5-илова'!O:O,'5-илова'!D:D,F:F,'5-илова'!B:B,B:B)</f>
        <v>0</v>
      </c>
      <c r="E26" s="119">
        <f>+SUMIFS('5-илова'!Q:Q,'5-илова'!D:D,F:F,'5-илова'!B:B,B:B)</f>
        <v>0</v>
      </c>
      <c r="F26" s="46" t="s">
        <v>86</v>
      </c>
    </row>
    <row r="27" spans="1:6" ht="30" x14ac:dyDescent="0.25">
      <c r="A27" s="197"/>
      <c r="B27" s="72" t="s">
        <v>42</v>
      </c>
      <c r="C27" s="60" t="s">
        <v>57</v>
      </c>
      <c r="D27" s="46">
        <f>+SUMIFS('5-илова'!O:O,'5-илова'!D:D,F:F,'5-илова'!B:B,B:B)</f>
        <v>0</v>
      </c>
      <c r="E27" s="119">
        <f>+SUMIFS('5-илова'!Q:Q,'5-илова'!D:D,F:F,'5-илова'!B:B,B:B)</f>
        <v>0</v>
      </c>
      <c r="F27" s="46" t="s">
        <v>96</v>
      </c>
    </row>
    <row r="28" spans="1:6" ht="20.25" customHeight="1" x14ac:dyDescent="0.25">
      <c r="A28" s="197"/>
      <c r="B28" s="72" t="s">
        <v>42</v>
      </c>
      <c r="C28" s="60" t="s">
        <v>58</v>
      </c>
      <c r="D28" s="46">
        <f>+SUMIFS('5-илова'!P:P,'5-илова'!D:D,F:F,'5-илова'!B:B,#REF!)</f>
        <v>0</v>
      </c>
      <c r="E28" s="119">
        <f>+SUMIFS('5-илова'!Q:Q,'5-илова'!D:D,F:F,'5-илова'!B:B,#REF!)</f>
        <v>0</v>
      </c>
      <c r="F28" s="46">
        <v>0</v>
      </c>
    </row>
    <row r="29" spans="1:6" ht="20.25" customHeight="1" x14ac:dyDescent="0.25">
      <c r="A29" s="197"/>
      <c r="B29" s="72" t="s">
        <v>42</v>
      </c>
      <c r="C29" s="60" t="s">
        <v>55</v>
      </c>
      <c r="D29" s="46">
        <f>+SUMIFS('5-илова'!R:R,'5-илова'!D:D,F:F,'5-илова'!B:B,B:B)</f>
        <v>0</v>
      </c>
      <c r="E29" s="119">
        <f>+SUMIFS('5-илова'!T:T,'5-илова'!D:D,F:F,'5-илова'!B:B,B:B)</f>
        <v>0</v>
      </c>
      <c r="F29" s="46" t="s">
        <v>86</v>
      </c>
    </row>
    <row r="30" spans="1:6" ht="20.25" customHeight="1" x14ac:dyDescent="0.25">
      <c r="A30" s="200"/>
      <c r="B30" s="73" t="s">
        <v>42</v>
      </c>
      <c r="C30" s="61" t="s">
        <v>55</v>
      </c>
      <c r="D30" s="19">
        <f>+SUMIFS('5-илова'!R:R,'5-илова'!D:D,F:F,'5-илова'!B:B,B:B)</f>
        <v>0</v>
      </c>
      <c r="E30" s="19">
        <f>+SUMIFS('5-илова'!T:T,'5-илова'!D:D,F:F,'5-илова'!B:B,B:B)</f>
        <v>0</v>
      </c>
      <c r="F30" s="19" t="s">
        <v>96</v>
      </c>
    </row>
    <row r="31" spans="1:6" x14ac:dyDescent="0.25">
      <c r="D31" s="74"/>
      <c r="E31" s="74"/>
    </row>
    <row r="32" spans="1:6" ht="18.75" customHeight="1" x14ac:dyDescent="0.25">
      <c r="A32" s="199" t="s">
        <v>70</v>
      </c>
      <c r="B32" s="199"/>
      <c r="C32" s="199"/>
      <c r="D32" s="199"/>
      <c r="E32" s="199"/>
      <c r="F32" s="199"/>
    </row>
    <row r="33" spans="1:6" x14ac:dyDescent="0.25">
      <c r="A33" s="199"/>
      <c r="B33" s="199"/>
      <c r="C33" s="199"/>
      <c r="D33" s="199"/>
      <c r="E33" s="199"/>
      <c r="F33" s="199"/>
    </row>
    <row r="34" spans="1:6" ht="31.5" customHeight="1" x14ac:dyDescent="0.25">
      <c r="A34" s="199"/>
      <c r="B34" s="199"/>
      <c r="C34" s="199"/>
      <c r="D34" s="199"/>
      <c r="E34" s="199"/>
      <c r="F34" s="199"/>
    </row>
  </sheetData>
  <mergeCells count="12">
    <mergeCell ref="E1:F1"/>
    <mergeCell ref="F5:F6"/>
    <mergeCell ref="A3:F3"/>
    <mergeCell ref="A5:A6"/>
    <mergeCell ref="B5:B6"/>
    <mergeCell ref="C5:C6"/>
    <mergeCell ref="A13:A18"/>
    <mergeCell ref="D5:E5"/>
    <mergeCell ref="A7:A12"/>
    <mergeCell ref="A32:F34"/>
    <mergeCell ref="A19:A24"/>
    <mergeCell ref="A25:A30"/>
  </mergeCells>
  <printOptions horizontalCentered="1"/>
  <pageMargins left="0.19685039370078741" right="0.19685039370078741" top="0.19685039370078741" bottom="0.19685039370078741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O69"/>
  <sheetViews>
    <sheetView zoomScale="85" zoomScaleNormal="85" zoomScaleSheetLayoutView="85" workbookViewId="0">
      <selection activeCell="A2" sqref="A2:L2"/>
    </sheetView>
  </sheetViews>
  <sheetFormatPr defaultColWidth="9.140625" defaultRowHeight="18.75" x14ac:dyDescent="0.25"/>
  <cols>
    <col min="1" max="1" width="9.7109375" style="25" bestFit="1" customWidth="1"/>
    <col min="2" max="2" width="10.7109375" style="28" customWidth="1"/>
    <col min="3" max="3" width="15.28515625" style="25" customWidth="1"/>
    <col min="4" max="5" width="19.85546875" style="28" customWidth="1"/>
    <col min="6" max="6" width="16.5703125" style="28" customWidth="1"/>
    <col min="7" max="7" width="31.85546875" style="28" customWidth="1"/>
    <col min="8" max="8" width="12.28515625" style="28" customWidth="1"/>
    <col min="9" max="9" width="17.85546875" style="28" customWidth="1"/>
    <col min="10" max="10" width="15.7109375" style="28" customWidth="1"/>
    <col min="11" max="12" width="18.140625" style="28" customWidth="1"/>
    <col min="13" max="13" width="16.7109375" style="25" customWidth="1"/>
    <col min="14" max="15" width="15.7109375" style="25" customWidth="1"/>
    <col min="16" max="19" width="18.7109375" style="25" customWidth="1"/>
    <col min="20" max="25" width="15.7109375" style="25" customWidth="1"/>
    <col min="26" max="16384" width="9.140625" style="25"/>
  </cols>
  <sheetData>
    <row r="1" spans="1:15" ht="107.25" customHeight="1" x14ac:dyDescent="0.25">
      <c r="I1" s="205" t="s">
        <v>76</v>
      </c>
      <c r="J1" s="205"/>
      <c r="K1" s="205"/>
      <c r="L1" s="205"/>
    </row>
    <row r="2" spans="1:15" ht="77.25" customHeight="1" x14ac:dyDescent="0.25">
      <c r="A2" s="195" t="s">
        <v>1117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27"/>
      <c r="N2" s="27"/>
      <c r="O2" s="27"/>
    </row>
    <row r="3" spans="1:15" x14ac:dyDescent="0.25">
      <c r="L3" s="24"/>
    </row>
    <row r="4" spans="1:15" ht="33.75" customHeight="1" x14ac:dyDescent="0.25">
      <c r="A4" s="207" t="s">
        <v>13</v>
      </c>
      <c r="B4" s="207" t="s">
        <v>14</v>
      </c>
      <c r="C4" s="207" t="s">
        <v>7</v>
      </c>
      <c r="D4" s="207" t="s">
        <v>43</v>
      </c>
      <c r="E4" s="207" t="s">
        <v>11</v>
      </c>
      <c r="F4" s="207" t="s">
        <v>12</v>
      </c>
      <c r="G4" s="209" t="s">
        <v>53</v>
      </c>
      <c r="H4" s="209"/>
      <c r="I4" s="207" t="s">
        <v>8</v>
      </c>
      <c r="J4" s="207" t="s">
        <v>9</v>
      </c>
      <c r="K4" s="207" t="s">
        <v>10</v>
      </c>
      <c r="L4" s="207" t="s">
        <v>63</v>
      </c>
    </row>
    <row r="5" spans="1:15" ht="99.95" customHeight="1" x14ac:dyDescent="0.25">
      <c r="A5" s="208"/>
      <c r="B5" s="208"/>
      <c r="C5" s="208"/>
      <c r="D5" s="208"/>
      <c r="E5" s="208"/>
      <c r="F5" s="208"/>
      <c r="G5" s="64" t="s">
        <v>59</v>
      </c>
      <c r="H5" s="64" t="s">
        <v>62</v>
      </c>
      <c r="I5" s="208"/>
      <c r="J5" s="208"/>
      <c r="K5" s="208"/>
      <c r="L5" s="208"/>
    </row>
    <row r="6" spans="1:15" s="69" customFormat="1" ht="15" x14ac:dyDescent="0.25">
      <c r="A6" s="67">
        <v>1</v>
      </c>
      <c r="B6" s="67">
        <v>0</v>
      </c>
      <c r="C6" s="68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</row>
    <row r="7" spans="1:15" s="69" customFormat="1" ht="15" x14ac:dyDescent="0.25">
      <c r="A7" s="67">
        <f t="shared" ref="A7:A11" si="0">+A6+1</f>
        <v>2</v>
      </c>
      <c r="B7" s="67">
        <v>0</v>
      </c>
      <c r="C7" s="68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</row>
    <row r="8" spans="1:15" s="69" customFormat="1" ht="15" x14ac:dyDescent="0.25">
      <c r="A8" s="67">
        <f t="shared" si="0"/>
        <v>3</v>
      </c>
      <c r="B8" s="67">
        <v>0</v>
      </c>
      <c r="C8" s="68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</row>
    <row r="9" spans="1:15" s="69" customFormat="1" ht="15" x14ac:dyDescent="0.25">
      <c r="A9" s="67">
        <f t="shared" si="0"/>
        <v>4</v>
      </c>
      <c r="B9" s="67">
        <v>0</v>
      </c>
      <c r="C9" s="68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</row>
    <row r="10" spans="1:15" s="69" customFormat="1" ht="15" x14ac:dyDescent="0.25">
      <c r="A10" s="67">
        <f t="shared" si="0"/>
        <v>5</v>
      </c>
      <c r="B10" s="67">
        <v>0</v>
      </c>
      <c r="C10" s="68">
        <v>0</v>
      </c>
      <c r="D10" s="67">
        <v>0</v>
      </c>
      <c r="E10" s="67">
        <v>0</v>
      </c>
      <c r="F10" s="67">
        <v>0</v>
      </c>
      <c r="G10" s="67">
        <v>0</v>
      </c>
      <c r="H10" s="67">
        <v>0</v>
      </c>
      <c r="I10" s="67">
        <v>0</v>
      </c>
      <c r="J10" s="67">
        <v>0</v>
      </c>
      <c r="K10" s="67">
        <v>0</v>
      </c>
      <c r="L10" s="67">
        <v>0</v>
      </c>
    </row>
    <row r="11" spans="1:15" s="69" customFormat="1" ht="15" x14ac:dyDescent="0.25">
      <c r="A11" s="67">
        <f t="shared" si="0"/>
        <v>6</v>
      </c>
      <c r="B11" s="67">
        <v>0</v>
      </c>
      <c r="C11" s="68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</row>
    <row r="12" spans="1:15" ht="14.25" customHeight="1" x14ac:dyDescent="0.25"/>
    <row r="13" spans="1:15" ht="54" customHeight="1" x14ac:dyDescent="0.25">
      <c r="A13" s="206" t="s">
        <v>70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</row>
    <row r="52" spans="3:13" x14ac:dyDescent="0.25">
      <c r="L52" s="28" t="e">
        <f t="shared" ref="L52:L57" si="1">+M52/K52</f>
        <v>#DIV/0!</v>
      </c>
    </row>
    <row r="53" spans="3:13" ht="37.5" x14ac:dyDescent="0.25">
      <c r="C53" s="25" t="s">
        <v>122</v>
      </c>
      <c r="J53" s="28" t="s">
        <v>123</v>
      </c>
      <c r="K53" s="28">
        <v>100</v>
      </c>
      <c r="L53" s="75">
        <f t="shared" si="1"/>
        <v>10444</v>
      </c>
      <c r="M53" s="25">
        <v>1044400</v>
      </c>
    </row>
    <row r="54" spans="3:13" ht="93.75" x14ac:dyDescent="0.25">
      <c r="C54" s="25" t="s">
        <v>124</v>
      </c>
      <c r="E54" s="75" t="s">
        <v>130</v>
      </c>
      <c r="J54" s="28" t="s">
        <v>89</v>
      </c>
      <c r="K54" s="76">
        <v>1</v>
      </c>
      <c r="L54" s="75">
        <f t="shared" si="1"/>
        <v>2195500</v>
      </c>
      <c r="M54" s="25">
        <v>2195500</v>
      </c>
    </row>
    <row r="55" spans="3:13" ht="56.25" x14ac:dyDescent="0.25">
      <c r="C55" s="25" t="s">
        <v>125</v>
      </c>
      <c r="J55" s="28" t="s">
        <v>121</v>
      </c>
      <c r="K55" s="28">
        <v>10</v>
      </c>
      <c r="L55" s="75">
        <f t="shared" si="1"/>
        <v>75000</v>
      </c>
      <c r="M55" s="25">
        <v>750000</v>
      </c>
    </row>
    <row r="56" spans="3:13" ht="56.25" x14ac:dyDescent="0.25">
      <c r="C56" s="25" t="s">
        <v>126</v>
      </c>
      <c r="E56" s="25"/>
      <c r="J56" s="75" t="s">
        <v>89</v>
      </c>
      <c r="K56" s="76">
        <v>9</v>
      </c>
      <c r="L56" s="75">
        <f t="shared" si="1"/>
        <v>198350393.33333334</v>
      </c>
      <c r="M56" s="25">
        <v>1785153540</v>
      </c>
    </row>
    <row r="57" spans="3:13" ht="75" x14ac:dyDescent="0.25">
      <c r="C57" s="25" t="s">
        <v>127</v>
      </c>
      <c r="E57" s="75" t="s">
        <v>129</v>
      </c>
      <c r="J57" s="28" t="s">
        <v>128</v>
      </c>
      <c r="K57" s="28">
        <v>18670</v>
      </c>
      <c r="L57" s="75">
        <f t="shared" si="1"/>
        <v>1000</v>
      </c>
      <c r="M57" s="25">
        <v>18670000</v>
      </c>
    </row>
    <row r="58" spans="3:13" ht="75" x14ac:dyDescent="0.25">
      <c r="C58" s="25" t="s">
        <v>127</v>
      </c>
      <c r="E58" s="75" t="s">
        <v>129</v>
      </c>
      <c r="J58" s="75" t="s">
        <v>128</v>
      </c>
      <c r="K58" s="28">
        <f>+M58/L58</f>
        <v>149170</v>
      </c>
      <c r="L58" s="75">
        <v>1000</v>
      </c>
      <c r="M58" s="25">
        <v>149170000</v>
      </c>
    </row>
    <row r="59" spans="3:13" ht="75" x14ac:dyDescent="0.25">
      <c r="C59" s="25" t="s">
        <v>131</v>
      </c>
      <c r="J59" s="28" t="s">
        <v>93</v>
      </c>
      <c r="K59" s="76">
        <v>100</v>
      </c>
      <c r="L59" s="75">
        <f t="shared" ref="L59:L68" si="2">+M59/K59</f>
        <v>17000</v>
      </c>
      <c r="M59" s="25">
        <v>1700000</v>
      </c>
    </row>
    <row r="60" spans="3:13" ht="75" x14ac:dyDescent="0.25">
      <c r="C60" s="25" t="s">
        <v>132</v>
      </c>
      <c r="J60" s="75" t="s">
        <v>93</v>
      </c>
      <c r="K60" s="28">
        <v>5</v>
      </c>
      <c r="L60" s="75">
        <f t="shared" si="2"/>
        <v>12000000</v>
      </c>
      <c r="M60" s="25">
        <v>60000000</v>
      </c>
    </row>
    <row r="61" spans="3:13" ht="56.25" x14ac:dyDescent="0.25">
      <c r="C61" s="25" t="s">
        <v>133</v>
      </c>
      <c r="J61" s="75" t="s">
        <v>93</v>
      </c>
      <c r="K61" s="28">
        <v>3</v>
      </c>
      <c r="L61" s="75">
        <f t="shared" si="2"/>
        <v>2112000</v>
      </c>
      <c r="M61" s="25">
        <v>6336000</v>
      </c>
    </row>
    <row r="62" spans="3:13" ht="56.25" x14ac:dyDescent="0.25">
      <c r="C62" s="25" t="s">
        <v>133</v>
      </c>
      <c r="J62" s="75" t="s">
        <v>93</v>
      </c>
      <c r="K62" s="28">
        <v>2</v>
      </c>
      <c r="L62" s="75">
        <f t="shared" si="2"/>
        <v>1655000</v>
      </c>
      <c r="M62" s="25">
        <v>3310000</v>
      </c>
    </row>
    <row r="63" spans="3:13" ht="56.25" x14ac:dyDescent="0.25">
      <c r="C63" s="25" t="s">
        <v>134</v>
      </c>
      <c r="J63" s="75" t="s">
        <v>93</v>
      </c>
      <c r="K63" s="28">
        <v>2</v>
      </c>
      <c r="L63" s="75">
        <f t="shared" si="2"/>
        <v>1481200</v>
      </c>
      <c r="M63" s="25">
        <v>2962400</v>
      </c>
    </row>
    <row r="64" spans="3:13" x14ac:dyDescent="0.25">
      <c r="C64" s="25" t="s">
        <v>135</v>
      </c>
      <c r="J64" s="75" t="s">
        <v>93</v>
      </c>
      <c r="K64" s="28">
        <v>4</v>
      </c>
      <c r="L64" s="75">
        <f t="shared" si="2"/>
        <v>3545855</v>
      </c>
      <c r="M64" s="25">
        <v>14183420</v>
      </c>
    </row>
    <row r="65" spans="3:13" ht="56.25" x14ac:dyDescent="0.25">
      <c r="C65" s="25" t="s">
        <v>136</v>
      </c>
      <c r="J65" s="75" t="s">
        <v>93</v>
      </c>
      <c r="K65" s="28">
        <v>10</v>
      </c>
      <c r="L65" s="75">
        <f t="shared" si="2"/>
        <v>1484000</v>
      </c>
      <c r="M65" s="25">
        <v>14840000</v>
      </c>
    </row>
    <row r="66" spans="3:13" ht="37.5" x14ac:dyDescent="0.25">
      <c r="C66" s="25" t="s">
        <v>137</v>
      </c>
      <c r="J66" s="75" t="s">
        <v>93</v>
      </c>
      <c r="K66" s="28">
        <v>4</v>
      </c>
      <c r="L66" s="75">
        <f t="shared" si="2"/>
        <v>2020000</v>
      </c>
      <c r="M66" s="25">
        <v>8080000</v>
      </c>
    </row>
    <row r="67" spans="3:13" ht="75" x14ac:dyDescent="0.25">
      <c r="C67" s="25" t="s">
        <v>132</v>
      </c>
      <c r="J67" s="75" t="s">
        <v>93</v>
      </c>
      <c r="K67" s="28">
        <v>14</v>
      </c>
      <c r="L67" s="75">
        <f t="shared" si="2"/>
        <v>4390000</v>
      </c>
      <c r="M67" s="25">
        <v>61460000</v>
      </c>
    </row>
    <row r="68" spans="3:13" ht="56.25" x14ac:dyDescent="0.25">
      <c r="C68" s="25" t="s">
        <v>138</v>
      </c>
      <c r="J68" s="75" t="s">
        <v>93</v>
      </c>
      <c r="K68" s="28">
        <v>1</v>
      </c>
      <c r="L68" s="75">
        <f t="shared" si="2"/>
        <v>1430000</v>
      </c>
      <c r="M68" s="25">
        <v>1430000</v>
      </c>
    </row>
    <row r="69" spans="3:13" x14ac:dyDescent="0.25">
      <c r="M69" s="25">
        <f>SUM(M8:M68)</f>
        <v>2131285260</v>
      </c>
    </row>
  </sheetData>
  <autoFilter ref="A4:Y11" xr:uid="{00000000-0009-0000-0000-000003000000}">
    <filterColumn colId="7" showButton="0"/>
  </autoFilter>
  <mergeCells count="14">
    <mergeCell ref="A2:L2"/>
    <mergeCell ref="I1:L1"/>
    <mergeCell ref="A13:L13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</mergeCells>
  <printOptions horizontalCentered="1"/>
  <pageMargins left="0.19685039370078741" right="0.19685039370078741" top="0.19685039370078741" bottom="0.19685039370078741" header="0" footer="0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 filterMode="1">
    <tabColor theme="7"/>
    <pageSetUpPr fitToPage="1"/>
  </sheetPr>
  <dimension ref="A1:W38"/>
  <sheetViews>
    <sheetView zoomScale="70" zoomScaleNormal="70" zoomScaleSheetLayoutView="85" workbookViewId="0">
      <pane xSplit="4" ySplit="6" topLeftCell="E20" activePane="bottomRight" state="frozen"/>
      <selection activeCell="B70" sqref="B70:M70"/>
      <selection pane="topRight" activeCell="B70" sqref="B70:M70"/>
      <selection pane="bottomLeft" activeCell="B70" sqref="B70:M70"/>
      <selection pane="bottomRight" activeCell="A3" sqref="A3:M3"/>
    </sheetView>
  </sheetViews>
  <sheetFormatPr defaultColWidth="9.140625" defaultRowHeight="18.75" x14ac:dyDescent="0.25"/>
  <cols>
    <col min="1" max="1" width="8.140625" style="120" customWidth="1"/>
    <col min="2" max="2" width="14.28515625" style="121" customWidth="1"/>
    <col min="3" max="3" width="30.28515625" style="120" customWidth="1"/>
    <col min="4" max="4" width="15.7109375" style="121" customWidth="1"/>
    <col min="5" max="6" width="18.140625" style="121" customWidth="1"/>
    <col min="7" max="7" width="22.7109375" style="144" bestFit="1" customWidth="1"/>
    <col min="8" max="8" width="40.7109375" style="121" customWidth="1"/>
    <col min="9" max="9" width="21" style="144" customWidth="1"/>
    <col min="10" max="10" width="17.85546875" style="121" customWidth="1"/>
    <col min="11" max="11" width="16.85546875" style="121" customWidth="1"/>
    <col min="12" max="12" width="18.140625" style="144" customWidth="1"/>
    <col min="13" max="13" width="21.28515625" style="144" customWidth="1"/>
    <col min="14" max="14" width="8.140625" style="120" hidden="1" customWidth="1"/>
    <col min="15" max="15" width="11.140625" style="122" hidden="1" customWidth="1"/>
    <col min="16" max="16" width="10.7109375" style="122" hidden="1" customWidth="1"/>
    <col min="17" max="17" width="11.7109375" style="125" hidden="1" customWidth="1"/>
    <col min="18" max="18" width="13.7109375" style="125" hidden="1" customWidth="1"/>
    <col min="19" max="19" width="8.140625" style="125" hidden="1" customWidth="1"/>
    <col min="20" max="20" width="13.42578125" style="125" hidden="1" customWidth="1"/>
    <col min="21" max="21" width="16.42578125" style="120" hidden="1" customWidth="1"/>
    <col min="22" max="22" width="13.42578125" style="120" bestFit="1" customWidth="1"/>
    <col min="23" max="23" width="18.7109375" style="120" customWidth="1"/>
    <col min="24" max="29" width="15.7109375" style="120" customWidth="1"/>
    <col min="30" max="16384" width="9.140625" style="120"/>
  </cols>
  <sheetData>
    <row r="1" spans="1:20" ht="74.25" customHeight="1" x14ac:dyDescent="0.25">
      <c r="J1" s="212" t="s">
        <v>94</v>
      </c>
      <c r="K1" s="212"/>
      <c r="L1" s="212"/>
      <c r="M1" s="212"/>
      <c r="P1" s="123">
        <f>3.7*3</f>
        <v>11.100000000000001</v>
      </c>
      <c r="Q1" s="124"/>
      <c r="R1" s="124"/>
      <c r="S1" s="124"/>
    </row>
    <row r="2" spans="1:20" x14ac:dyDescent="0.25">
      <c r="L2" s="213"/>
      <c r="M2" s="213"/>
    </row>
    <row r="3" spans="1:20" ht="81.75" customHeight="1" x14ac:dyDescent="0.25">
      <c r="A3" s="214" t="s">
        <v>1118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126"/>
      <c r="O3" s="127"/>
      <c r="P3" s="127"/>
      <c r="Q3" s="128"/>
      <c r="R3" s="128"/>
      <c r="S3" s="128"/>
    </row>
    <row r="4" spans="1:20" x14ac:dyDescent="0.25">
      <c r="M4" s="122"/>
    </row>
    <row r="5" spans="1:20" s="129" customFormat="1" ht="15.75" x14ac:dyDescent="0.25">
      <c r="A5" s="211" t="s">
        <v>13</v>
      </c>
      <c r="B5" s="211" t="s">
        <v>14</v>
      </c>
      <c r="C5" s="211" t="s">
        <v>7</v>
      </c>
      <c r="D5" s="211" t="s">
        <v>87</v>
      </c>
      <c r="E5" s="211" t="s">
        <v>11</v>
      </c>
      <c r="F5" s="216" t="s">
        <v>12</v>
      </c>
      <c r="G5" s="217"/>
      <c r="H5" s="215" t="s">
        <v>53</v>
      </c>
      <c r="I5" s="215"/>
      <c r="J5" s="211" t="s">
        <v>8</v>
      </c>
      <c r="K5" s="211" t="s">
        <v>9</v>
      </c>
      <c r="L5" s="211" t="s">
        <v>10</v>
      </c>
      <c r="M5" s="211" t="s">
        <v>64</v>
      </c>
      <c r="O5" s="122"/>
      <c r="P5" s="122"/>
      <c r="Q5" s="125"/>
      <c r="R5" s="125"/>
      <c r="S5" s="125"/>
      <c r="T5" s="130"/>
    </row>
    <row r="6" spans="1:20" s="129" customFormat="1" ht="15.75" x14ac:dyDescent="0.25">
      <c r="A6" s="211"/>
      <c r="B6" s="211"/>
      <c r="C6" s="211"/>
      <c r="D6" s="211"/>
      <c r="E6" s="211"/>
      <c r="F6" s="218"/>
      <c r="G6" s="219"/>
      <c r="H6" s="131" t="s">
        <v>59</v>
      </c>
      <c r="I6" s="131" t="s">
        <v>62</v>
      </c>
      <c r="J6" s="211"/>
      <c r="K6" s="211"/>
      <c r="L6" s="211"/>
      <c r="M6" s="211"/>
      <c r="O6" s="132" t="s">
        <v>97</v>
      </c>
      <c r="P6" s="132" t="s">
        <v>16</v>
      </c>
      <c r="Q6" s="132" t="s">
        <v>98</v>
      </c>
      <c r="R6" s="132" t="s">
        <v>99</v>
      </c>
      <c r="S6" s="132" t="s">
        <v>16</v>
      </c>
      <c r="T6" s="132" t="s">
        <v>98</v>
      </c>
    </row>
    <row r="7" spans="1:20" s="129" customFormat="1" ht="15.75" x14ac:dyDescent="0.25">
      <c r="A7" s="133">
        <v>1</v>
      </c>
      <c r="B7" s="133">
        <v>2</v>
      </c>
      <c r="C7" s="133">
        <v>3</v>
      </c>
      <c r="D7" s="133">
        <v>4</v>
      </c>
      <c r="E7" s="133">
        <v>5</v>
      </c>
      <c r="F7" s="133"/>
      <c r="G7" s="133">
        <v>6</v>
      </c>
      <c r="H7" s="133">
        <v>7</v>
      </c>
      <c r="I7" s="133">
        <v>8</v>
      </c>
      <c r="J7" s="133">
        <v>9</v>
      </c>
      <c r="K7" s="133">
        <v>10</v>
      </c>
      <c r="L7" s="133">
        <v>11</v>
      </c>
      <c r="M7" s="133">
        <v>12</v>
      </c>
      <c r="O7" s="122"/>
      <c r="P7" s="122"/>
      <c r="Q7" s="122"/>
      <c r="R7" s="122"/>
      <c r="S7" s="122"/>
      <c r="T7" s="122"/>
    </row>
    <row r="8" spans="1:20" s="125" customFormat="1" ht="15" x14ac:dyDescent="0.25">
      <c r="A8" s="132">
        <f t="shared" ref="A8:A31" si="0">+ROW(A8)-7</f>
        <v>1</v>
      </c>
      <c r="B8" s="132" t="s">
        <v>18</v>
      </c>
      <c r="C8" s="134" t="s">
        <v>1061</v>
      </c>
      <c r="D8" s="132" t="s">
        <v>86</v>
      </c>
      <c r="E8" s="135" t="s">
        <v>91</v>
      </c>
      <c r="F8" s="136">
        <v>261110084739080</v>
      </c>
      <c r="G8" s="143">
        <v>4059993</v>
      </c>
      <c r="H8" s="137" t="s">
        <v>872</v>
      </c>
      <c r="I8" s="143">
        <v>205247459</v>
      </c>
      <c r="J8" s="132" t="s">
        <v>123</v>
      </c>
      <c r="K8" s="132">
        <v>100</v>
      </c>
      <c r="L8" s="132">
        <v>10360</v>
      </c>
      <c r="M8" s="147">
        <f t="shared" ref="M8:M14" si="1">+L8*K8</f>
        <v>1036000</v>
      </c>
      <c r="O8" s="122">
        <v>1</v>
      </c>
      <c r="P8" s="122">
        <f>+IF(O8&gt;0,K8,0)</f>
        <v>100</v>
      </c>
      <c r="Q8" s="122">
        <f t="shared" ref="Q8:Q31" si="2">+IF(O8&gt;0,M8,0)</f>
        <v>1036000</v>
      </c>
      <c r="R8" s="122">
        <f t="shared" ref="R8:R26" si="3">+IF(O8&gt;0,0,1)</f>
        <v>0</v>
      </c>
      <c r="S8" s="122">
        <f t="shared" ref="S8:S31" si="4">+IF(R8&gt;0,K8,0)</f>
        <v>0</v>
      </c>
      <c r="T8" s="122">
        <f t="shared" ref="T8:T31" si="5">+IF(R8&gt;0,M8,0)</f>
        <v>0</v>
      </c>
    </row>
    <row r="9" spans="1:20" s="125" customFormat="1" ht="51" x14ac:dyDescent="0.25">
      <c r="A9" s="132">
        <f t="shared" si="0"/>
        <v>2</v>
      </c>
      <c r="B9" s="132" t="s">
        <v>18</v>
      </c>
      <c r="C9" s="134" t="s">
        <v>118</v>
      </c>
      <c r="D9" s="132" t="s">
        <v>86</v>
      </c>
      <c r="E9" s="135" t="s">
        <v>1063</v>
      </c>
      <c r="F9" s="136">
        <v>261191100257424</v>
      </c>
      <c r="G9" s="143" t="s">
        <v>1049</v>
      </c>
      <c r="H9" s="137" t="s">
        <v>871</v>
      </c>
      <c r="I9" s="143">
        <v>203366731</v>
      </c>
      <c r="J9" s="132" t="s">
        <v>89</v>
      </c>
      <c r="K9" s="118">
        <v>12</v>
      </c>
      <c r="L9" s="132">
        <v>3859000</v>
      </c>
      <c r="M9" s="147">
        <f t="shared" si="1"/>
        <v>46308000</v>
      </c>
      <c r="O9" s="122"/>
      <c r="P9" s="122">
        <f t="shared" ref="P9:P23" si="6">+IF(O9&gt;0,K9,0)</f>
        <v>0</v>
      </c>
      <c r="Q9" s="122">
        <f t="shared" si="2"/>
        <v>0</v>
      </c>
      <c r="R9" s="122">
        <f t="shared" si="3"/>
        <v>1</v>
      </c>
      <c r="S9" s="122">
        <f t="shared" si="4"/>
        <v>12</v>
      </c>
      <c r="T9" s="122">
        <f t="shared" si="5"/>
        <v>46308000</v>
      </c>
    </row>
    <row r="10" spans="1:20" s="125" customFormat="1" ht="38.25" x14ac:dyDescent="0.25">
      <c r="A10" s="132">
        <f t="shared" si="0"/>
        <v>3</v>
      </c>
      <c r="B10" s="132" t="s">
        <v>18</v>
      </c>
      <c r="C10" s="134" t="s">
        <v>117</v>
      </c>
      <c r="D10" s="132" t="s">
        <v>86</v>
      </c>
      <c r="E10" s="135" t="s">
        <v>1063</v>
      </c>
      <c r="F10" s="136">
        <v>261191100253142</v>
      </c>
      <c r="G10" s="143" t="s">
        <v>1062</v>
      </c>
      <c r="H10" s="137" t="s">
        <v>871</v>
      </c>
      <c r="I10" s="143">
        <v>203366731</v>
      </c>
      <c r="J10" s="132" t="s">
        <v>89</v>
      </c>
      <c r="K10" s="118">
        <v>13</v>
      </c>
      <c r="L10" s="132">
        <v>814000</v>
      </c>
      <c r="M10" s="147">
        <f t="shared" si="1"/>
        <v>10582000</v>
      </c>
      <c r="O10" s="122"/>
      <c r="P10" s="122">
        <f t="shared" si="6"/>
        <v>0</v>
      </c>
      <c r="Q10" s="122">
        <f t="shared" si="2"/>
        <v>0</v>
      </c>
      <c r="R10" s="122">
        <f t="shared" si="3"/>
        <v>1</v>
      </c>
      <c r="S10" s="122">
        <f t="shared" si="4"/>
        <v>13</v>
      </c>
      <c r="T10" s="122">
        <f t="shared" si="5"/>
        <v>10582000</v>
      </c>
    </row>
    <row r="11" spans="1:20" s="125" customFormat="1" ht="38.25" x14ac:dyDescent="0.25">
      <c r="A11" s="132">
        <f t="shared" si="0"/>
        <v>4</v>
      </c>
      <c r="B11" s="132" t="s">
        <v>18</v>
      </c>
      <c r="C11" s="134" t="s">
        <v>103</v>
      </c>
      <c r="D11" s="132" t="s">
        <v>86</v>
      </c>
      <c r="E11" s="135" t="s">
        <v>1063</v>
      </c>
      <c r="F11" s="136">
        <v>261191100252034</v>
      </c>
      <c r="G11" s="143" t="s">
        <v>876</v>
      </c>
      <c r="H11" s="137" t="s">
        <v>109</v>
      </c>
      <c r="I11" s="143">
        <v>307919012</v>
      </c>
      <c r="J11" s="132" t="s">
        <v>89</v>
      </c>
      <c r="K11" s="132">
        <v>12</v>
      </c>
      <c r="L11" s="132">
        <v>470400</v>
      </c>
      <c r="M11" s="147">
        <f t="shared" si="1"/>
        <v>5644800</v>
      </c>
      <c r="O11" s="122"/>
      <c r="P11" s="122">
        <f t="shared" si="6"/>
        <v>0</v>
      </c>
      <c r="Q11" s="122">
        <f t="shared" si="2"/>
        <v>0</v>
      </c>
      <c r="R11" s="122">
        <f t="shared" si="3"/>
        <v>1</v>
      </c>
      <c r="S11" s="122">
        <f t="shared" si="4"/>
        <v>12</v>
      </c>
      <c r="T11" s="122">
        <f t="shared" si="5"/>
        <v>5644800</v>
      </c>
    </row>
    <row r="12" spans="1:20" s="125" customFormat="1" ht="25.5" x14ac:dyDescent="0.25">
      <c r="A12" s="132">
        <f t="shared" si="0"/>
        <v>5</v>
      </c>
      <c r="B12" s="132" t="s">
        <v>18</v>
      </c>
      <c r="C12" s="134" t="s">
        <v>104</v>
      </c>
      <c r="D12" s="132" t="s">
        <v>86</v>
      </c>
      <c r="E12" s="135" t="s">
        <v>115</v>
      </c>
      <c r="F12" s="136">
        <v>261190860285408</v>
      </c>
      <c r="G12" s="143" t="s">
        <v>1064</v>
      </c>
      <c r="H12" s="137" t="s">
        <v>108</v>
      </c>
      <c r="I12" s="143">
        <v>200898586</v>
      </c>
      <c r="J12" s="132" t="s">
        <v>89</v>
      </c>
      <c r="K12" s="132">
        <v>1</v>
      </c>
      <c r="L12" s="138">
        <v>795400</v>
      </c>
      <c r="M12" s="147">
        <f t="shared" si="1"/>
        <v>795400</v>
      </c>
      <c r="O12" s="122"/>
      <c r="P12" s="122">
        <f t="shared" si="6"/>
        <v>0</v>
      </c>
      <c r="Q12" s="122">
        <f t="shared" si="2"/>
        <v>0</v>
      </c>
      <c r="R12" s="122">
        <f t="shared" si="3"/>
        <v>1</v>
      </c>
      <c r="S12" s="122">
        <f t="shared" si="4"/>
        <v>1</v>
      </c>
      <c r="T12" s="122">
        <f t="shared" si="5"/>
        <v>795400</v>
      </c>
    </row>
    <row r="13" spans="1:20" s="125" customFormat="1" ht="45" x14ac:dyDescent="0.25">
      <c r="A13" s="132">
        <f t="shared" si="0"/>
        <v>6</v>
      </c>
      <c r="B13" s="132" t="s">
        <v>18</v>
      </c>
      <c r="C13" s="134" t="s">
        <v>1065</v>
      </c>
      <c r="D13" s="132" t="s">
        <v>86</v>
      </c>
      <c r="E13" s="135" t="s">
        <v>115</v>
      </c>
      <c r="F13" s="136">
        <v>261190860289973</v>
      </c>
      <c r="G13" s="143" t="s">
        <v>875</v>
      </c>
      <c r="H13" s="137" t="s">
        <v>1047</v>
      </c>
      <c r="I13" s="143">
        <v>204118319</v>
      </c>
      <c r="J13" s="132" t="s">
        <v>89</v>
      </c>
      <c r="K13" s="132">
        <v>12</v>
      </c>
      <c r="L13" s="132">
        <v>290000</v>
      </c>
      <c r="M13" s="147">
        <f t="shared" si="1"/>
        <v>3480000</v>
      </c>
      <c r="O13" s="122"/>
      <c r="P13" s="122">
        <f t="shared" si="6"/>
        <v>0</v>
      </c>
      <c r="Q13" s="122">
        <f t="shared" si="2"/>
        <v>0</v>
      </c>
      <c r="R13" s="122">
        <f t="shared" si="3"/>
        <v>1</v>
      </c>
      <c r="S13" s="122">
        <f t="shared" si="4"/>
        <v>12</v>
      </c>
      <c r="T13" s="122">
        <f t="shared" si="5"/>
        <v>3480000</v>
      </c>
    </row>
    <row r="14" spans="1:20" s="125" customFormat="1" ht="89.25" x14ac:dyDescent="0.25">
      <c r="A14" s="132">
        <f t="shared" si="0"/>
        <v>7</v>
      </c>
      <c r="B14" s="132" t="s">
        <v>18</v>
      </c>
      <c r="C14" s="134" t="s">
        <v>1057</v>
      </c>
      <c r="D14" s="132" t="s">
        <v>86</v>
      </c>
      <c r="E14" s="135" t="s">
        <v>1067</v>
      </c>
      <c r="F14" s="136">
        <v>261191400012998</v>
      </c>
      <c r="G14" s="143">
        <v>9</v>
      </c>
      <c r="H14" s="137" t="s">
        <v>113</v>
      </c>
      <c r="I14" s="143">
        <v>311200955</v>
      </c>
      <c r="J14" s="132" t="s">
        <v>89</v>
      </c>
      <c r="K14" s="132">
        <v>1</v>
      </c>
      <c r="L14" s="138">
        <v>325000</v>
      </c>
      <c r="M14" s="147">
        <f t="shared" si="1"/>
        <v>325000</v>
      </c>
      <c r="O14" s="122"/>
      <c r="P14" s="122">
        <f t="shared" si="6"/>
        <v>0</v>
      </c>
      <c r="Q14" s="122">
        <f t="shared" si="2"/>
        <v>0</v>
      </c>
      <c r="R14" s="122">
        <v>1</v>
      </c>
      <c r="S14" s="122">
        <f t="shared" si="4"/>
        <v>1</v>
      </c>
      <c r="T14" s="122">
        <f t="shared" si="5"/>
        <v>325000</v>
      </c>
    </row>
    <row r="15" spans="1:20" s="125" customFormat="1" ht="45" x14ac:dyDescent="0.25">
      <c r="A15" s="132">
        <f t="shared" si="0"/>
        <v>8</v>
      </c>
      <c r="B15" s="132" t="s">
        <v>18</v>
      </c>
      <c r="C15" s="134" t="s">
        <v>120</v>
      </c>
      <c r="D15" s="132" t="s">
        <v>86</v>
      </c>
      <c r="E15" s="135" t="s">
        <v>115</v>
      </c>
      <c r="F15" s="136">
        <v>261190860290052</v>
      </c>
      <c r="G15" s="143" t="s">
        <v>1066</v>
      </c>
      <c r="H15" s="137" t="s">
        <v>1047</v>
      </c>
      <c r="I15" s="143">
        <v>204118319</v>
      </c>
      <c r="J15" s="132" t="s">
        <v>89</v>
      </c>
      <c r="K15" s="132">
        <v>12</v>
      </c>
      <c r="L15" s="132">
        <v>3657000</v>
      </c>
      <c r="M15" s="147">
        <f t="shared" ref="M15:M18" si="7">+L15*K15</f>
        <v>43884000</v>
      </c>
      <c r="O15" s="122"/>
      <c r="P15" s="122">
        <f t="shared" si="6"/>
        <v>0</v>
      </c>
      <c r="Q15" s="122">
        <f t="shared" si="2"/>
        <v>0</v>
      </c>
      <c r="R15" s="122">
        <f t="shared" si="3"/>
        <v>1</v>
      </c>
      <c r="S15" s="122">
        <f t="shared" si="4"/>
        <v>12</v>
      </c>
      <c r="T15" s="122">
        <f t="shared" si="5"/>
        <v>43884000</v>
      </c>
    </row>
    <row r="16" spans="1:20" s="125" customFormat="1" ht="38.25" x14ac:dyDescent="0.25">
      <c r="A16" s="132">
        <f t="shared" si="0"/>
        <v>9</v>
      </c>
      <c r="B16" s="132" t="s">
        <v>18</v>
      </c>
      <c r="C16" s="134" t="s">
        <v>1069</v>
      </c>
      <c r="D16" s="132" t="s">
        <v>86</v>
      </c>
      <c r="E16" s="135" t="s">
        <v>1071</v>
      </c>
      <c r="F16" s="136">
        <v>261190910299039</v>
      </c>
      <c r="G16" s="146" t="s">
        <v>881</v>
      </c>
      <c r="H16" s="137" t="s">
        <v>1068</v>
      </c>
      <c r="I16" s="143">
        <v>200903001</v>
      </c>
      <c r="J16" s="132" t="s">
        <v>1070</v>
      </c>
      <c r="K16" s="132">
        <v>59</v>
      </c>
      <c r="L16" s="132">
        <v>100774.88</v>
      </c>
      <c r="M16" s="147">
        <f t="shared" si="7"/>
        <v>5945717.9199999999</v>
      </c>
      <c r="O16" s="122"/>
      <c r="P16" s="122">
        <f t="shared" si="6"/>
        <v>0</v>
      </c>
      <c r="Q16" s="122">
        <f t="shared" si="2"/>
        <v>0</v>
      </c>
      <c r="R16" s="122">
        <f t="shared" si="3"/>
        <v>1</v>
      </c>
      <c r="S16" s="122">
        <f t="shared" si="4"/>
        <v>59</v>
      </c>
      <c r="T16" s="122">
        <f t="shared" si="5"/>
        <v>5945717.9199999999</v>
      </c>
    </row>
    <row r="17" spans="1:23" s="125" customFormat="1" ht="38.25" x14ac:dyDescent="0.25">
      <c r="A17" s="132">
        <f t="shared" si="0"/>
        <v>10</v>
      </c>
      <c r="B17" s="132" t="s">
        <v>18</v>
      </c>
      <c r="C17" s="134" t="s">
        <v>106</v>
      </c>
      <c r="D17" s="132" t="s">
        <v>86</v>
      </c>
      <c r="E17" s="135" t="s">
        <v>1063</v>
      </c>
      <c r="F17" s="136">
        <v>261191100285808</v>
      </c>
      <c r="G17" s="143">
        <v>34</v>
      </c>
      <c r="H17" s="137" t="s">
        <v>88</v>
      </c>
      <c r="I17" s="143">
        <v>200898364</v>
      </c>
      <c r="J17" s="132" t="s">
        <v>89</v>
      </c>
      <c r="K17" s="132">
        <v>12</v>
      </c>
      <c r="L17" s="132">
        <v>1200000</v>
      </c>
      <c r="M17" s="147">
        <f t="shared" ref="M17" si="8">+L17*K17</f>
        <v>14400000</v>
      </c>
      <c r="O17" s="122"/>
      <c r="P17" s="122">
        <f t="shared" si="6"/>
        <v>0</v>
      </c>
      <c r="Q17" s="122">
        <f t="shared" si="2"/>
        <v>0</v>
      </c>
      <c r="R17" s="122">
        <f t="shared" si="3"/>
        <v>1</v>
      </c>
      <c r="S17" s="122">
        <f t="shared" si="4"/>
        <v>12</v>
      </c>
      <c r="T17" s="122">
        <f t="shared" si="5"/>
        <v>14400000</v>
      </c>
    </row>
    <row r="18" spans="1:23" s="125" customFormat="1" ht="63.75" x14ac:dyDescent="0.25">
      <c r="A18" s="132">
        <f t="shared" si="0"/>
        <v>11</v>
      </c>
      <c r="B18" s="132" t="s">
        <v>18</v>
      </c>
      <c r="C18" s="134" t="s">
        <v>114</v>
      </c>
      <c r="D18" s="132" t="s">
        <v>86</v>
      </c>
      <c r="E18" s="135" t="s">
        <v>115</v>
      </c>
      <c r="F18" s="136">
        <v>261190860287085</v>
      </c>
      <c r="G18" s="143" t="s">
        <v>1072</v>
      </c>
      <c r="H18" s="137" t="s">
        <v>102</v>
      </c>
      <c r="I18" s="143">
        <v>305109680</v>
      </c>
      <c r="J18" s="132" t="s">
        <v>89</v>
      </c>
      <c r="K18" s="132">
        <v>12</v>
      </c>
      <c r="L18" s="132">
        <v>3576000</v>
      </c>
      <c r="M18" s="147">
        <f t="shared" si="7"/>
        <v>42912000</v>
      </c>
      <c r="O18" s="122"/>
      <c r="P18" s="122">
        <f t="shared" si="6"/>
        <v>0</v>
      </c>
      <c r="Q18" s="122">
        <f t="shared" si="2"/>
        <v>0</v>
      </c>
      <c r="R18" s="122">
        <f t="shared" si="3"/>
        <v>1</v>
      </c>
      <c r="S18" s="122">
        <f t="shared" si="4"/>
        <v>12</v>
      </c>
      <c r="T18" s="122">
        <f t="shared" si="5"/>
        <v>42912000</v>
      </c>
    </row>
    <row r="19" spans="1:23" s="125" customFormat="1" ht="38.25" x14ac:dyDescent="0.25">
      <c r="A19" s="132">
        <f t="shared" si="0"/>
        <v>12</v>
      </c>
      <c r="B19" s="132" t="s">
        <v>18</v>
      </c>
      <c r="C19" s="134" t="s">
        <v>878</v>
      </c>
      <c r="D19" s="132" t="s">
        <v>86</v>
      </c>
      <c r="E19" s="135" t="s">
        <v>115</v>
      </c>
      <c r="F19" s="136">
        <v>261190860298041</v>
      </c>
      <c r="G19" s="143">
        <v>305481</v>
      </c>
      <c r="H19" s="137" t="s">
        <v>877</v>
      </c>
      <c r="I19" s="143">
        <v>201052713</v>
      </c>
      <c r="J19" s="132" t="s">
        <v>1070</v>
      </c>
      <c r="K19" s="132">
        <v>15232</v>
      </c>
      <c r="L19" s="132">
        <v>1941.96</v>
      </c>
      <c r="M19" s="147">
        <f t="shared" ref="M19:M31" si="9">+K19*L19</f>
        <v>29579934.719999999</v>
      </c>
      <c r="O19" s="122"/>
      <c r="P19" s="122">
        <f t="shared" si="6"/>
        <v>0</v>
      </c>
      <c r="Q19" s="122">
        <f t="shared" si="2"/>
        <v>0</v>
      </c>
      <c r="R19" s="122">
        <v>1</v>
      </c>
      <c r="S19" s="122">
        <f t="shared" si="4"/>
        <v>15232</v>
      </c>
      <c r="T19" s="122">
        <f t="shared" si="5"/>
        <v>29579934.719999999</v>
      </c>
    </row>
    <row r="20" spans="1:23" s="125" customFormat="1" ht="38.25" x14ac:dyDescent="0.25">
      <c r="A20" s="132">
        <f t="shared" si="0"/>
        <v>13</v>
      </c>
      <c r="B20" s="132" t="s">
        <v>18</v>
      </c>
      <c r="C20" s="134" t="s">
        <v>119</v>
      </c>
      <c r="D20" s="132" t="s">
        <v>86</v>
      </c>
      <c r="E20" s="135" t="s">
        <v>115</v>
      </c>
      <c r="F20" s="136">
        <v>261190860299771</v>
      </c>
      <c r="G20" s="143" t="s">
        <v>874</v>
      </c>
      <c r="H20" s="137" t="s">
        <v>112</v>
      </c>
      <c r="I20" s="143">
        <v>202628856</v>
      </c>
      <c r="J20" s="132" t="s">
        <v>89</v>
      </c>
      <c r="K20" s="132">
        <v>12</v>
      </c>
      <c r="L20" s="138">
        <v>78721740</v>
      </c>
      <c r="M20" s="148">
        <f t="shared" si="9"/>
        <v>944660880</v>
      </c>
      <c r="O20" s="122"/>
      <c r="P20" s="122">
        <f t="shared" si="6"/>
        <v>0</v>
      </c>
      <c r="Q20" s="122">
        <f t="shared" si="2"/>
        <v>0</v>
      </c>
      <c r="R20" s="122">
        <f t="shared" si="3"/>
        <v>1</v>
      </c>
      <c r="S20" s="122">
        <f t="shared" si="4"/>
        <v>12</v>
      </c>
      <c r="T20" s="122">
        <f t="shared" si="5"/>
        <v>944660880</v>
      </c>
    </row>
    <row r="21" spans="1:23" s="125" customFormat="1" ht="51" x14ac:dyDescent="0.25">
      <c r="A21" s="132">
        <f t="shared" si="0"/>
        <v>14</v>
      </c>
      <c r="B21" s="132" t="s">
        <v>18</v>
      </c>
      <c r="C21" s="134" t="s">
        <v>1073</v>
      </c>
      <c r="D21" s="132" t="s">
        <v>86</v>
      </c>
      <c r="E21" s="135" t="s">
        <v>1076</v>
      </c>
      <c r="F21" s="136">
        <v>261191380016629</v>
      </c>
      <c r="G21" s="146" t="s">
        <v>1074</v>
      </c>
      <c r="H21" s="137" t="s">
        <v>873</v>
      </c>
      <c r="I21" s="143">
        <v>300970850</v>
      </c>
      <c r="J21" s="132" t="s">
        <v>1075</v>
      </c>
      <c r="K21" s="132">
        <v>5163.348</v>
      </c>
      <c r="L21" s="132">
        <v>11500</v>
      </c>
      <c r="M21" s="148">
        <f t="shared" si="9"/>
        <v>59378502</v>
      </c>
      <c r="O21" s="122"/>
      <c r="P21" s="122">
        <f t="shared" si="6"/>
        <v>0</v>
      </c>
      <c r="Q21" s="122">
        <f t="shared" si="2"/>
        <v>0</v>
      </c>
      <c r="R21" s="122">
        <f t="shared" si="3"/>
        <v>1</v>
      </c>
      <c r="S21" s="122">
        <f t="shared" si="4"/>
        <v>5163.348</v>
      </c>
      <c r="T21" s="122">
        <f t="shared" si="5"/>
        <v>59378502</v>
      </c>
    </row>
    <row r="22" spans="1:23" s="125" customFormat="1" ht="25.5" x14ac:dyDescent="0.25">
      <c r="A22" s="132">
        <f t="shared" si="0"/>
        <v>15</v>
      </c>
      <c r="B22" s="132" t="s">
        <v>18</v>
      </c>
      <c r="C22" s="134" t="s">
        <v>1077</v>
      </c>
      <c r="D22" s="132" t="s">
        <v>86</v>
      </c>
      <c r="E22" s="135" t="s">
        <v>115</v>
      </c>
      <c r="F22" s="136">
        <v>261190860302786</v>
      </c>
      <c r="G22" s="143">
        <v>950</v>
      </c>
      <c r="H22" s="137" t="s">
        <v>879</v>
      </c>
      <c r="I22" s="143">
        <v>306866603</v>
      </c>
      <c r="J22" s="132" t="s">
        <v>116</v>
      </c>
      <c r="K22" s="132">
        <v>283.99400000000003</v>
      </c>
      <c r="L22" s="132">
        <v>1067132.6399999999</v>
      </c>
      <c r="M22" s="148">
        <f t="shared" si="9"/>
        <v>303059266.96416003</v>
      </c>
      <c r="O22" s="122"/>
      <c r="P22" s="122">
        <f t="shared" si="6"/>
        <v>0</v>
      </c>
      <c r="Q22" s="122">
        <f t="shared" si="2"/>
        <v>0</v>
      </c>
      <c r="R22" s="122">
        <v>1</v>
      </c>
      <c r="S22" s="122">
        <f t="shared" si="4"/>
        <v>283.99400000000003</v>
      </c>
      <c r="T22" s="122">
        <f t="shared" si="5"/>
        <v>303059266.96416003</v>
      </c>
      <c r="W22" s="178"/>
    </row>
    <row r="23" spans="1:23" s="125" customFormat="1" ht="38.25" x14ac:dyDescent="0.25">
      <c r="A23" s="132">
        <f t="shared" si="0"/>
        <v>16</v>
      </c>
      <c r="B23" s="132" t="s">
        <v>18</v>
      </c>
      <c r="C23" s="139" t="s">
        <v>1079</v>
      </c>
      <c r="D23" s="132" t="s">
        <v>86</v>
      </c>
      <c r="E23" s="135" t="s">
        <v>1063</v>
      </c>
      <c r="F23" s="136">
        <v>261191100319798</v>
      </c>
      <c r="G23" s="143" t="s">
        <v>1078</v>
      </c>
      <c r="H23" s="137" t="s">
        <v>90</v>
      </c>
      <c r="I23" s="143">
        <v>201440547</v>
      </c>
      <c r="J23" s="132" t="s">
        <v>89</v>
      </c>
      <c r="K23" s="132">
        <v>12</v>
      </c>
      <c r="L23" s="147">
        <v>1080980</v>
      </c>
      <c r="M23" s="147">
        <f t="shared" si="9"/>
        <v>12971760</v>
      </c>
      <c r="O23" s="122"/>
      <c r="P23" s="122">
        <f t="shared" si="6"/>
        <v>0</v>
      </c>
      <c r="Q23" s="122">
        <f t="shared" si="2"/>
        <v>0</v>
      </c>
      <c r="R23" s="122">
        <f t="shared" si="3"/>
        <v>1</v>
      </c>
      <c r="S23" s="122">
        <f t="shared" si="4"/>
        <v>12</v>
      </c>
      <c r="T23" s="122">
        <f t="shared" si="5"/>
        <v>12971760</v>
      </c>
    </row>
    <row r="24" spans="1:23" s="125" customFormat="1" ht="30" x14ac:dyDescent="0.25">
      <c r="A24" s="132">
        <f t="shared" si="0"/>
        <v>17</v>
      </c>
      <c r="B24" s="132" t="s">
        <v>18</v>
      </c>
      <c r="C24" s="139" t="s">
        <v>127</v>
      </c>
      <c r="D24" s="132" t="s">
        <v>86</v>
      </c>
      <c r="E24" s="135" t="s">
        <v>115</v>
      </c>
      <c r="F24" s="136">
        <v>261190860297639</v>
      </c>
      <c r="G24" s="146" t="s">
        <v>880</v>
      </c>
      <c r="H24" s="137" t="s">
        <v>1080</v>
      </c>
      <c r="I24" s="143">
        <v>306350099</v>
      </c>
      <c r="J24" s="132" t="s">
        <v>1081</v>
      </c>
      <c r="K24" s="132">
        <v>168000</v>
      </c>
      <c r="L24" s="147">
        <v>1000</v>
      </c>
      <c r="M24" s="147">
        <f t="shared" si="9"/>
        <v>168000000</v>
      </c>
      <c r="O24" s="122"/>
      <c r="P24" s="122">
        <f t="shared" ref="P24:P31" si="10">+IF(O24&gt;0,K24,0)</f>
        <v>0</v>
      </c>
      <c r="Q24" s="122">
        <f t="shared" si="2"/>
        <v>0</v>
      </c>
      <c r="R24" s="122">
        <f t="shared" si="3"/>
        <v>1</v>
      </c>
      <c r="S24" s="122">
        <f t="shared" si="4"/>
        <v>168000</v>
      </c>
      <c r="T24" s="122">
        <f t="shared" si="5"/>
        <v>168000000</v>
      </c>
    </row>
    <row r="25" spans="1:23" s="125" customFormat="1" ht="30" x14ac:dyDescent="0.25">
      <c r="A25" s="132">
        <f t="shared" si="0"/>
        <v>18</v>
      </c>
      <c r="B25" s="132" t="s">
        <v>18</v>
      </c>
      <c r="C25" s="139" t="s">
        <v>105</v>
      </c>
      <c r="D25" s="132" t="s">
        <v>86</v>
      </c>
      <c r="E25" s="135" t="s">
        <v>91</v>
      </c>
      <c r="F25" s="136">
        <v>261111144906501</v>
      </c>
      <c r="G25" s="143">
        <v>4212456</v>
      </c>
      <c r="H25" s="137" t="s">
        <v>107</v>
      </c>
      <c r="I25" s="143">
        <v>306031559</v>
      </c>
      <c r="J25" s="132" t="s">
        <v>89</v>
      </c>
      <c r="K25" s="132">
        <v>1</v>
      </c>
      <c r="L25" s="147">
        <v>8068983</v>
      </c>
      <c r="M25" s="147">
        <f t="shared" si="9"/>
        <v>8068983</v>
      </c>
      <c r="O25" s="122"/>
      <c r="P25" s="122">
        <f t="shared" si="10"/>
        <v>0</v>
      </c>
      <c r="Q25" s="122">
        <f t="shared" si="2"/>
        <v>0</v>
      </c>
      <c r="R25" s="122">
        <f t="shared" si="3"/>
        <v>1</v>
      </c>
      <c r="S25" s="122">
        <f t="shared" si="4"/>
        <v>1</v>
      </c>
      <c r="T25" s="122">
        <f t="shared" si="5"/>
        <v>8068983</v>
      </c>
    </row>
    <row r="26" spans="1:23" s="125" customFormat="1" ht="15" x14ac:dyDescent="0.25">
      <c r="A26" s="132">
        <f t="shared" si="0"/>
        <v>19</v>
      </c>
      <c r="B26" s="132" t="s">
        <v>18</v>
      </c>
      <c r="C26" s="139" t="s">
        <v>1048</v>
      </c>
      <c r="D26" s="132" t="s">
        <v>86</v>
      </c>
      <c r="E26" s="135" t="s">
        <v>91</v>
      </c>
      <c r="F26" s="136">
        <v>261110084945836</v>
      </c>
      <c r="G26" s="143">
        <v>4248910</v>
      </c>
      <c r="H26" s="137" t="s">
        <v>1082</v>
      </c>
      <c r="I26" s="143">
        <v>312261627</v>
      </c>
      <c r="J26" s="132" t="s">
        <v>93</v>
      </c>
      <c r="K26" s="132">
        <v>100</v>
      </c>
      <c r="L26" s="147">
        <v>10300</v>
      </c>
      <c r="M26" s="147">
        <f t="shared" si="9"/>
        <v>1030000</v>
      </c>
      <c r="O26" s="122">
        <v>1</v>
      </c>
      <c r="P26" s="122">
        <f t="shared" si="10"/>
        <v>100</v>
      </c>
      <c r="Q26" s="122">
        <f t="shared" si="2"/>
        <v>1030000</v>
      </c>
      <c r="R26" s="122">
        <f t="shared" si="3"/>
        <v>0</v>
      </c>
      <c r="S26" s="122">
        <f t="shared" si="4"/>
        <v>0</v>
      </c>
      <c r="T26" s="122">
        <f t="shared" si="5"/>
        <v>0</v>
      </c>
    </row>
    <row r="27" spans="1:23" s="125" customFormat="1" ht="38.25" x14ac:dyDescent="0.25">
      <c r="A27" s="132">
        <f t="shared" si="0"/>
        <v>20</v>
      </c>
      <c r="B27" s="132" t="s">
        <v>18</v>
      </c>
      <c r="C27" s="139" t="s">
        <v>95</v>
      </c>
      <c r="D27" s="132" t="s">
        <v>96</v>
      </c>
      <c r="E27" s="135" t="s">
        <v>1084</v>
      </c>
      <c r="F27" s="136">
        <v>261191030381616</v>
      </c>
      <c r="G27" s="143" t="s">
        <v>1083</v>
      </c>
      <c r="H27" s="137" t="s">
        <v>110</v>
      </c>
      <c r="I27" s="143">
        <v>200543309</v>
      </c>
      <c r="J27" s="132" t="s">
        <v>93</v>
      </c>
      <c r="K27" s="132">
        <v>9</v>
      </c>
      <c r="L27" s="147">
        <v>2839171</v>
      </c>
      <c r="M27" s="147">
        <f t="shared" si="9"/>
        <v>25552539</v>
      </c>
      <c r="O27" s="122">
        <v>1</v>
      </c>
      <c r="P27" s="122">
        <f t="shared" si="10"/>
        <v>9</v>
      </c>
      <c r="Q27" s="122">
        <f t="shared" si="2"/>
        <v>25552539</v>
      </c>
      <c r="R27" s="122">
        <v>0</v>
      </c>
      <c r="S27" s="122">
        <f t="shared" si="4"/>
        <v>0</v>
      </c>
      <c r="T27" s="122">
        <f t="shared" si="5"/>
        <v>0</v>
      </c>
    </row>
    <row r="28" spans="1:23" s="125" customFormat="1" ht="38.25" x14ac:dyDescent="0.25">
      <c r="A28" s="140">
        <f t="shared" si="0"/>
        <v>21</v>
      </c>
      <c r="B28" s="140" t="s">
        <v>18</v>
      </c>
      <c r="C28" s="139" t="s">
        <v>95</v>
      </c>
      <c r="D28" s="132" t="s">
        <v>96</v>
      </c>
      <c r="E28" s="135" t="s">
        <v>1084</v>
      </c>
      <c r="F28" s="141">
        <v>261191030381870</v>
      </c>
      <c r="G28" s="145" t="s">
        <v>1085</v>
      </c>
      <c r="H28" s="142" t="s">
        <v>110</v>
      </c>
      <c r="I28" s="143">
        <v>200543309</v>
      </c>
      <c r="J28" s="132" t="s">
        <v>93</v>
      </c>
      <c r="K28" s="140">
        <v>2</v>
      </c>
      <c r="L28" s="149">
        <v>22245784</v>
      </c>
      <c r="M28" s="149">
        <f t="shared" si="9"/>
        <v>44491568</v>
      </c>
      <c r="O28" s="122">
        <v>1</v>
      </c>
      <c r="P28" s="122">
        <f t="shared" si="10"/>
        <v>2</v>
      </c>
      <c r="Q28" s="122">
        <f t="shared" si="2"/>
        <v>44491568</v>
      </c>
      <c r="R28" s="122">
        <v>0</v>
      </c>
      <c r="S28" s="122">
        <f t="shared" si="4"/>
        <v>0</v>
      </c>
      <c r="T28" s="122">
        <f t="shared" si="5"/>
        <v>0</v>
      </c>
    </row>
    <row r="29" spans="1:23" s="125" customFormat="1" ht="38.25" x14ac:dyDescent="0.25">
      <c r="A29" s="132">
        <f t="shared" si="0"/>
        <v>22</v>
      </c>
      <c r="B29" s="132" t="s">
        <v>18</v>
      </c>
      <c r="C29" s="139" t="s">
        <v>95</v>
      </c>
      <c r="D29" s="132" t="s">
        <v>96</v>
      </c>
      <c r="E29" s="135" t="s">
        <v>1084</v>
      </c>
      <c r="F29" s="136">
        <v>261191030381839</v>
      </c>
      <c r="G29" s="146" t="s">
        <v>1086</v>
      </c>
      <c r="H29" s="142" t="s">
        <v>110</v>
      </c>
      <c r="I29" s="143">
        <v>200543309</v>
      </c>
      <c r="J29" s="132" t="s">
        <v>93</v>
      </c>
      <c r="K29" s="132">
        <v>2</v>
      </c>
      <c r="L29" s="148">
        <v>17566489</v>
      </c>
      <c r="M29" s="148">
        <f t="shared" si="9"/>
        <v>35132978</v>
      </c>
      <c r="O29" s="122">
        <v>1</v>
      </c>
      <c r="P29" s="122">
        <f t="shared" si="10"/>
        <v>2</v>
      </c>
      <c r="Q29" s="122">
        <f t="shared" si="2"/>
        <v>35132978</v>
      </c>
      <c r="R29" s="122">
        <v>0</v>
      </c>
      <c r="S29" s="122">
        <f t="shared" si="4"/>
        <v>0</v>
      </c>
      <c r="T29" s="122">
        <f t="shared" si="5"/>
        <v>0</v>
      </c>
    </row>
    <row r="30" spans="1:23" s="125" customFormat="1" ht="38.25" x14ac:dyDescent="0.25">
      <c r="A30" s="132">
        <f t="shared" si="0"/>
        <v>23</v>
      </c>
      <c r="B30" s="132" t="s">
        <v>18</v>
      </c>
      <c r="C30" s="139" t="s">
        <v>1056</v>
      </c>
      <c r="D30" s="132" t="s">
        <v>96</v>
      </c>
      <c r="E30" s="135" t="s">
        <v>1084</v>
      </c>
      <c r="F30" s="136">
        <v>261191030381692</v>
      </c>
      <c r="G30" s="143">
        <v>10</v>
      </c>
      <c r="H30" s="137" t="s">
        <v>1087</v>
      </c>
      <c r="I30" s="146" t="s">
        <v>1088</v>
      </c>
      <c r="J30" s="132" t="s">
        <v>93</v>
      </c>
      <c r="K30" s="132">
        <v>4</v>
      </c>
      <c r="L30" s="147">
        <v>1200000</v>
      </c>
      <c r="M30" s="147">
        <f t="shared" si="9"/>
        <v>4800000</v>
      </c>
      <c r="O30" s="122">
        <v>1</v>
      </c>
      <c r="P30" s="122">
        <f t="shared" si="10"/>
        <v>4</v>
      </c>
      <c r="Q30" s="122">
        <f t="shared" si="2"/>
        <v>4800000</v>
      </c>
      <c r="R30" s="122">
        <v>0</v>
      </c>
      <c r="S30" s="122">
        <f t="shared" si="4"/>
        <v>0</v>
      </c>
      <c r="T30" s="122">
        <f t="shared" si="5"/>
        <v>0</v>
      </c>
    </row>
    <row r="31" spans="1:23" s="125" customFormat="1" ht="38.25" x14ac:dyDescent="0.25">
      <c r="A31" s="132">
        <f t="shared" si="0"/>
        <v>24</v>
      </c>
      <c r="B31" s="132" t="s">
        <v>18</v>
      </c>
      <c r="C31" s="139" t="s">
        <v>95</v>
      </c>
      <c r="D31" s="132" t="s">
        <v>96</v>
      </c>
      <c r="E31" s="135" t="s">
        <v>1084</v>
      </c>
      <c r="F31" s="136">
        <v>261191030381807</v>
      </c>
      <c r="G31" s="136" t="s">
        <v>1089</v>
      </c>
      <c r="H31" s="137" t="s">
        <v>110</v>
      </c>
      <c r="I31" s="143">
        <v>200543309</v>
      </c>
      <c r="J31" s="132" t="s">
        <v>93</v>
      </c>
      <c r="K31" s="132">
        <v>2</v>
      </c>
      <c r="L31" s="147">
        <v>7954550</v>
      </c>
      <c r="M31" s="147">
        <f t="shared" si="9"/>
        <v>15909100</v>
      </c>
      <c r="O31" s="122">
        <v>1</v>
      </c>
      <c r="P31" s="122">
        <f t="shared" si="10"/>
        <v>2</v>
      </c>
      <c r="Q31" s="122">
        <f t="shared" si="2"/>
        <v>15909100</v>
      </c>
      <c r="R31" s="122">
        <v>0</v>
      </c>
      <c r="S31" s="122">
        <f t="shared" si="4"/>
        <v>0</v>
      </c>
      <c r="T31" s="122">
        <f t="shared" si="5"/>
        <v>0</v>
      </c>
    </row>
    <row r="32" spans="1:23" x14ac:dyDescent="0.25">
      <c r="B32" s="210" t="s">
        <v>70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Q32" s="122">
        <f>SUM(Q8:Q31)</f>
        <v>127952185</v>
      </c>
      <c r="R32" s="122"/>
      <c r="S32" s="122"/>
      <c r="T32" s="122">
        <f>SUM(T8:T31)</f>
        <v>1699996244.6041601</v>
      </c>
      <c r="U32" s="120">
        <f>+Q32+T32</f>
        <v>1827948429.6041601</v>
      </c>
    </row>
    <row r="33" spans="13:13" hidden="1" x14ac:dyDescent="0.25"/>
    <row r="34" spans="13:13" hidden="1" x14ac:dyDescent="0.25">
      <c r="M34" s="144">
        <f>SUM(M8:M31)</f>
        <v>1827948429.6041601</v>
      </c>
    </row>
    <row r="35" spans="13:13" hidden="1" x14ac:dyDescent="0.25"/>
    <row r="36" spans="13:13" hidden="1" x14ac:dyDescent="0.25"/>
    <row r="37" spans="13:13" hidden="1" x14ac:dyDescent="0.25"/>
    <row r="38" spans="13:13" hidden="1" x14ac:dyDescent="0.25"/>
  </sheetData>
  <autoFilter ref="A5:T32" xr:uid="{00000000-0009-0000-0000-000004000000}">
    <filterColumn colId="3">
      <filters>
        <filter val="Бюджет"/>
      </filters>
    </filterColumn>
    <filterColumn colId="8" showButton="0"/>
  </autoFilter>
  <mergeCells count="15">
    <mergeCell ref="J1:M1"/>
    <mergeCell ref="E5:E6"/>
    <mergeCell ref="M5:M6"/>
    <mergeCell ref="J5:J6"/>
    <mergeCell ref="K5:K6"/>
    <mergeCell ref="L2:M2"/>
    <mergeCell ref="A3:M3"/>
    <mergeCell ref="L5:L6"/>
    <mergeCell ref="H5:I5"/>
    <mergeCell ref="F5:G6"/>
    <mergeCell ref="B32:M32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view="pageBreakPreview" zoomScale="85" zoomScaleNormal="70" zoomScaleSheetLayoutView="85" workbookViewId="0">
      <selection activeCell="A3" sqref="A3:H3"/>
    </sheetView>
  </sheetViews>
  <sheetFormatPr defaultColWidth="9.140625" defaultRowHeight="18.75" x14ac:dyDescent="0.25"/>
  <cols>
    <col min="1" max="1" width="8.140625" style="21" customWidth="1"/>
    <col min="2" max="2" width="14.28515625" style="23" customWidth="1"/>
    <col min="3" max="3" width="50.28515625" style="21" customWidth="1"/>
    <col min="4" max="4" width="24.85546875" style="23" customWidth="1"/>
    <col min="5" max="5" width="22.140625" style="23" customWidth="1"/>
    <col min="6" max="7" width="18.5703125" style="23" customWidth="1"/>
    <col min="8" max="8" width="21.7109375" style="23" customWidth="1"/>
    <col min="9" max="9" width="16.7109375" style="21" customWidth="1"/>
    <col min="10" max="12" width="15.7109375" style="21" customWidth="1"/>
    <col min="13" max="16" width="18.7109375" style="21" customWidth="1"/>
    <col min="17" max="22" width="15.7109375" style="21" customWidth="1"/>
    <col min="23" max="16384" width="9.140625" style="21"/>
  </cols>
  <sheetData>
    <row r="1" spans="1:13" ht="93.75" customHeight="1" x14ac:dyDescent="0.25">
      <c r="F1" s="187" t="s">
        <v>77</v>
      </c>
      <c r="G1" s="187"/>
      <c r="H1" s="187"/>
    </row>
    <row r="2" spans="1:13" x14ac:dyDescent="0.25">
      <c r="H2" s="52"/>
    </row>
    <row r="3" spans="1:13" ht="81.75" customHeight="1" x14ac:dyDescent="0.25">
      <c r="A3" s="195" t="s">
        <v>1119</v>
      </c>
      <c r="B3" s="195"/>
      <c r="C3" s="195"/>
      <c r="D3" s="195"/>
      <c r="E3" s="195"/>
      <c r="F3" s="195"/>
      <c r="G3" s="195"/>
      <c r="H3" s="195"/>
      <c r="I3" s="22"/>
      <c r="J3" s="22"/>
      <c r="K3" s="22"/>
      <c r="L3" s="22"/>
    </row>
    <row r="4" spans="1:13" x14ac:dyDescent="0.25">
      <c r="H4" s="24"/>
    </row>
    <row r="5" spans="1:13" ht="45" customHeight="1" x14ac:dyDescent="0.25">
      <c r="A5" s="220" t="s">
        <v>13</v>
      </c>
      <c r="B5" s="220" t="s">
        <v>14</v>
      </c>
      <c r="C5" s="220" t="s">
        <v>52</v>
      </c>
      <c r="D5" s="220" t="s">
        <v>43</v>
      </c>
      <c r="E5" s="220" t="s">
        <v>11</v>
      </c>
      <c r="F5" s="194" t="s">
        <v>53</v>
      </c>
      <c r="G5" s="194"/>
      <c r="H5" s="220" t="s">
        <v>65</v>
      </c>
      <c r="M5" s="25"/>
    </row>
    <row r="6" spans="1:13" ht="126.75" customHeight="1" x14ac:dyDescent="0.25">
      <c r="A6" s="221"/>
      <c r="B6" s="221"/>
      <c r="C6" s="221"/>
      <c r="D6" s="221"/>
      <c r="E6" s="221"/>
      <c r="F6" s="63" t="s">
        <v>59</v>
      </c>
      <c r="G6" s="63" t="s">
        <v>62</v>
      </c>
      <c r="H6" s="221"/>
    </row>
    <row r="7" spans="1:13" ht="37.5" customHeight="1" x14ac:dyDescent="0.25">
      <c r="A7" s="26">
        <v>1</v>
      </c>
      <c r="B7" s="26">
        <v>0</v>
      </c>
      <c r="C7" s="10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</row>
    <row r="8" spans="1:13" ht="37.5" customHeight="1" x14ac:dyDescent="0.25">
      <c r="A8" s="26">
        <f t="shared" ref="A8:A10" si="0">+A7+1</f>
        <v>2</v>
      </c>
      <c r="B8" s="26">
        <v>0</v>
      </c>
      <c r="C8" s="10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</row>
    <row r="9" spans="1:13" ht="37.5" customHeight="1" x14ac:dyDescent="0.25">
      <c r="A9" s="26">
        <f t="shared" si="0"/>
        <v>3</v>
      </c>
      <c r="B9" s="26">
        <v>0</v>
      </c>
      <c r="C9" s="10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</row>
    <row r="10" spans="1:13" ht="37.5" customHeight="1" x14ac:dyDescent="0.25">
      <c r="A10" s="26">
        <f t="shared" si="0"/>
        <v>4</v>
      </c>
      <c r="B10" s="26">
        <v>0</v>
      </c>
      <c r="C10" s="10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</row>
    <row r="12" spans="1:13" ht="48.75" customHeight="1" x14ac:dyDescent="0.25">
      <c r="B12" s="188" t="s">
        <v>70</v>
      </c>
      <c r="C12" s="188"/>
      <c r="D12" s="188"/>
      <c r="E12" s="188"/>
      <c r="F12" s="188"/>
      <c r="G12" s="188"/>
      <c r="H12" s="188"/>
    </row>
  </sheetData>
  <autoFilter ref="A5:M10" xr:uid="{00000000-0009-0000-0000-000005000000}">
    <filterColumn colId="6" showButton="0"/>
  </autoFilter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4"/>
  <sheetViews>
    <sheetView workbookViewId="0">
      <selection activeCell="A2" sqref="A2:K2"/>
    </sheetView>
  </sheetViews>
  <sheetFormatPr defaultColWidth="9.140625" defaultRowHeight="15" x14ac:dyDescent="0.25"/>
  <cols>
    <col min="1" max="1" width="9.140625" style="30"/>
    <col min="2" max="2" width="35" style="31" customWidth="1"/>
    <col min="3" max="3" width="12.85546875" style="31" customWidth="1"/>
    <col min="4" max="5" width="12.85546875" style="32" customWidth="1"/>
    <col min="6" max="6" width="17.28515625" style="33" customWidth="1"/>
    <col min="7" max="7" width="17.140625" style="33" customWidth="1"/>
    <col min="8" max="10" width="15" style="33" customWidth="1"/>
    <col min="11" max="11" width="16.140625" style="33" customWidth="1"/>
    <col min="12" max="16384" width="9.140625" style="33"/>
  </cols>
  <sheetData>
    <row r="1" spans="1:11" ht="73.5" customHeight="1" x14ac:dyDescent="0.25">
      <c r="H1" s="179" t="s">
        <v>78</v>
      </c>
      <c r="I1" s="180"/>
      <c r="J1" s="180"/>
      <c r="K1" s="180"/>
    </row>
    <row r="2" spans="1:11" ht="70.150000000000006" customHeight="1" x14ac:dyDescent="0.25">
      <c r="A2" s="222" t="s">
        <v>1120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5.75" x14ac:dyDescent="0.25">
      <c r="A3" s="227" t="s">
        <v>92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 x14ac:dyDescent="0.25">
      <c r="K4" s="29"/>
    </row>
    <row r="5" spans="1:11" s="36" customFormat="1" ht="33" customHeight="1" x14ac:dyDescent="0.25">
      <c r="A5" s="223" t="s">
        <v>13</v>
      </c>
      <c r="B5" s="223" t="s">
        <v>27</v>
      </c>
      <c r="C5" s="223" t="s">
        <v>25</v>
      </c>
      <c r="D5" s="223" t="s">
        <v>22</v>
      </c>
      <c r="E5" s="223" t="s">
        <v>23</v>
      </c>
      <c r="F5" s="225" t="s">
        <v>26</v>
      </c>
      <c r="G5" s="226"/>
      <c r="H5" s="223" t="s">
        <v>71</v>
      </c>
      <c r="I5" s="223" t="s">
        <v>68</v>
      </c>
      <c r="J5" s="223" t="s">
        <v>72</v>
      </c>
      <c r="K5" s="223" t="s">
        <v>28</v>
      </c>
    </row>
    <row r="6" spans="1:11" s="36" customFormat="1" ht="105.75" customHeight="1" x14ac:dyDescent="0.25">
      <c r="A6" s="224"/>
      <c r="B6" s="224"/>
      <c r="C6" s="224"/>
      <c r="D6" s="224"/>
      <c r="E6" s="224"/>
      <c r="F6" s="34" t="s">
        <v>67</v>
      </c>
      <c r="G6" s="34" t="s">
        <v>66</v>
      </c>
      <c r="H6" s="224"/>
      <c r="I6" s="224"/>
      <c r="J6" s="224"/>
      <c r="K6" s="224"/>
    </row>
    <row r="7" spans="1:11" ht="19.5" customHeight="1" x14ac:dyDescent="0.25">
      <c r="A7" s="43" t="s">
        <v>35</v>
      </c>
      <c r="B7" s="42" t="s">
        <v>29</v>
      </c>
      <c r="C7" s="37"/>
      <c r="D7" s="38"/>
      <c r="E7" s="38"/>
      <c r="F7" s="40"/>
      <c r="G7" s="40"/>
      <c r="H7" s="40"/>
      <c r="I7" s="40"/>
      <c r="J7" s="40"/>
      <c r="K7" s="40"/>
    </row>
    <row r="8" spans="1:11" ht="19.5" customHeight="1" x14ac:dyDescent="0.25">
      <c r="A8" s="43"/>
      <c r="B8" s="42"/>
      <c r="C8" s="37"/>
      <c r="D8" s="38"/>
      <c r="E8" s="38"/>
      <c r="F8" s="40"/>
      <c r="G8" s="40"/>
      <c r="H8" s="40"/>
      <c r="I8" s="40"/>
      <c r="J8" s="40"/>
      <c r="K8" s="40"/>
    </row>
    <row r="9" spans="1:11" ht="19.5" customHeight="1" x14ac:dyDescent="0.25">
      <c r="A9" s="43"/>
      <c r="B9" s="42"/>
      <c r="C9" s="37"/>
      <c r="D9" s="38"/>
      <c r="E9" s="38"/>
      <c r="F9" s="40"/>
      <c r="G9" s="40"/>
      <c r="H9" s="40"/>
      <c r="I9" s="40"/>
      <c r="J9" s="40"/>
      <c r="K9" s="40"/>
    </row>
    <row r="10" spans="1:11" ht="19.5" customHeight="1" x14ac:dyDescent="0.25">
      <c r="A10" s="43" t="s">
        <v>36</v>
      </c>
      <c r="B10" s="42" t="s">
        <v>30</v>
      </c>
      <c r="C10" s="37"/>
      <c r="D10" s="38"/>
      <c r="E10" s="38"/>
      <c r="F10" s="40"/>
      <c r="G10" s="40"/>
      <c r="H10" s="40"/>
      <c r="I10" s="40"/>
      <c r="J10" s="40"/>
      <c r="K10" s="40"/>
    </row>
    <row r="11" spans="1:11" ht="19.5" customHeight="1" x14ac:dyDescent="0.25">
      <c r="A11" s="43"/>
      <c r="B11" s="42"/>
      <c r="C11" s="37"/>
      <c r="D11" s="38"/>
      <c r="E11" s="38"/>
      <c r="F11" s="40"/>
      <c r="G11" s="40"/>
      <c r="H11" s="40"/>
      <c r="I11" s="40"/>
      <c r="J11" s="40"/>
      <c r="K11" s="40"/>
    </row>
    <row r="12" spans="1:11" ht="19.5" customHeight="1" x14ac:dyDescent="0.25">
      <c r="A12" s="43"/>
      <c r="B12" s="42"/>
      <c r="C12" s="37"/>
      <c r="D12" s="38"/>
      <c r="E12" s="38"/>
      <c r="F12" s="40"/>
      <c r="G12" s="40"/>
      <c r="H12" s="40"/>
      <c r="I12" s="40"/>
      <c r="J12" s="40"/>
      <c r="K12" s="40"/>
    </row>
    <row r="13" spans="1:11" ht="19.5" customHeight="1" x14ac:dyDescent="0.25">
      <c r="A13" s="43" t="s">
        <v>37</v>
      </c>
      <c r="B13" s="42" t="s">
        <v>31</v>
      </c>
      <c r="C13" s="37"/>
      <c r="D13" s="38"/>
      <c r="E13" s="38"/>
      <c r="F13" s="40"/>
      <c r="G13" s="40"/>
      <c r="H13" s="40"/>
      <c r="I13" s="40"/>
      <c r="J13" s="40"/>
      <c r="K13" s="40"/>
    </row>
    <row r="14" spans="1:11" ht="19.5" customHeight="1" x14ac:dyDescent="0.25">
      <c r="A14" s="43"/>
      <c r="B14" s="42"/>
      <c r="C14" s="37"/>
      <c r="D14" s="38"/>
      <c r="E14" s="38"/>
      <c r="F14" s="40"/>
      <c r="G14" s="40"/>
      <c r="H14" s="40"/>
      <c r="I14" s="40"/>
      <c r="J14" s="40"/>
      <c r="K14" s="40"/>
    </row>
    <row r="15" spans="1:11" ht="19.5" customHeight="1" x14ac:dyDescent="0.25">
      <c r="A15" s="43"/>
      <c r="B15" s="42"/>
      <c r="C15" s="37"/>
      <c r="D15" s="38"/>
      <c r="E15" s="38"/>
      <c r="F15" s="40"/>
      <c r="G15" s="40"/>
      <c r="H15" s="40"/>
      <c r="I15" s="40"/>
      <c r="J15" s="40"/>
      <c r="K15" s="40"/>
    </row>
    <row r="16" spans="1:11" ht="30" customHeight="1" x14ac:dyDescent="0.25">
      <c r="A16" s="43" t="s">
        <v>38</v>
      </c>
      <c r="B16" s="42" t="s">
        <v>32</v>
      </c>
      <c r="C16" s="37"/>
      <c r="D16" s="38"/>
      <c r="E16" s="38"/>
      <c r="F16" s="40"/>
      <c r="G16" s="40"/>
      <c r="H16" s="40"/>
      <c r="I16" s="40"/>
      <c r="J16" s="40"/>
      <c r="K16" s="40"/>
    </row>
    <row r="17" spans="1:11" ht="19.5" customHeight="1" x14ac:dyDescent="0.25">
      <c r="A17" s="43"/>
      <c r="B17" s="42"/>
      <c r="C17" s="37"/>
      <c r="D17" s="38"/>
      <c r="E17" s="38"/>
      <c r="F17" s="40"/>
      <c r="G17" s="40"/>
      <c r="H17" s="40"/>
      <c r="I17" s="40"/>
      <c r="J17" s="40"/>
      <c r="K17" s="40"/>
    </row>
    <row r="18" spans="1:11" ht="19.5" customHeight="1" x14ac:dyDescent="0.25">
      <c r="A18" s="43"/>
      <c r="B18" s="42"/>
      <c r="C18" s="37"/>
      <c r="D18" s="38"/>
      <c r="E18" s="38"/>
      <c r="F18" s="40"/>
      <c r="G18" s="40"/>
      <c r="H18" s="40"/>
      <c r="I18" s="40"/>
      <c r="J18" s="40"/>
      <c r="K18" s="40"/>
    </row>
    <row r="19" spans="1:11" ht="19.5" customHeight="1" x14ac:dyDescent="0.25">
      <c r="A19" s="43" t="s">
        <v>39</v>
      </c>
      <c r="B19" s="42" t="s">
        <v>33</v>
      </c>
      <c r="C19" s="37"/>
      <c r="D19" s="38"/>
      <c r="E19" s="38"/>
      <c r="F19" s="40"/>
      <c r="G19" s="40"/>
      <c r="H19" s="40"/>
      <c r="I19" s="40"/>
      <c r="J19" s="40"/>
      <c r="K19" s="40"/>
    </row>
    <row r="20" spans="1:11" ht="19.5" customHeight="1" x14ac:dyDescent="0.25">
      <c r="A20" s="43"/>
      <c r="B20" s="42"/>
      <c r="C20" s="37"/>
      <c r="D20" s="38"/>
      <c r="E20" s="38"/>
      <c r="F20" s="40"/>
      <c r="G20" s="40"/>
      <c r="H20" s="40"/>
      <c r="I20" s="40"/>
      <c r="J20" s="40"/>
      <c r="K20" s="40"/>
    </row>
    <row r="21" spans="1:11" ht="19.5" customHeight="1" x14ac:dyDescent="0.25">
      <c r="A21" s="43"/>
      <c r="B21" s="42"/>
      <c r="C21" s="37"/>
      <c r="D21" s="38"/>
      <c r="E21" s="38"/>
      <c r="F21" s="40"/>
      <c r="G21" s="40"/>
      <c r="H21" s="40"/>
      <c r="I21" s="40"/>
      <c r="J21" s="40"/>
      <c r="K21" s="40"/>
    </row>
    <row r="22" spans="1:11" ht="19.5" customHeight="1" x14ac:dyDescent="0.25">
      <c r="A22" s="43" t="s">
        <v>40</v>
      </c>
      <c r="B22" s="42" t="s">
        <v>34</v>
      </c>
      <c r="C22" s="37"/>
      <c r="D22" s="38"/>
      <c r="E22" s="38"/>
      <c r="F22" s="40"/>
      <c r="G22" s="40"/>
      <c r="H22" s="40"/>
      <c r="I22" s="40"/>
      <c r="J22" s="40"/>
      <c r="K22" s="40"/>
    </row>
    <row r="23" spans="1:11" ht="19.5" customHeight="1" x14ac:dyDescent="0.25">
      <c r="A23" s="35"/>
      <c r="B23" s="42"/>
      <c r="C23" s="37"/>
      <c r="D23" s="38"/>
      <c r="E23" s="38"/>
      <c r="F23" s="40"/>
      <c r="G23" s="40"/>
      <c r="H23" s="40"/>
      <c r="I23" s="40"/>
      <c r="J23" s="40"/>
      <c r="K23" s="40"/>
    </row>
    <row r="24" spans="1:11" ht="19.5" customHeight="1" x14ac:dyDescent="0.25">
      <c r="A24" s="35"/>
      <c r="B24" s="37"/>
      <c r="C24" s="37"/>
      <c r="D24" s="39"/>
      <c r="E24" s="39"/>
      <c r="F24" s="40"/>
      <c r="G24" s="40"/>
      <c r="H24" s="40"/>
      <c r="I24" s="40"/>
      <c r="J24" s="40"/>
      <c r="K24" s="40"/>
    </row>
  </sheetData>
  <mergeCells count="13">
    <mergeCell ref="H1:K1"/>
    <mergeCell ref="A2:K2"/>
    <mergeCell ref="H5:H6"/>
    <mergeCell ref="I5:I6"/>
    <mergeCell ref="K5:K6"/>
    <mergeCell ref="A5:A6"/>
    <mergeCell ref="B5:B6"/>
    <mergeCell ref="C5:C6"/>
    <mergeCell ref="D5:D6"/>
    <mergeCell ref="E5:E6"/>
    <mergeCell ref="F5:G5"/>
    <mergeCell ref="J5:J6"/>
    <mergeCell ref="A3:K3"/>
  </mergeCells>
  <pageMargins left="0.32" right="0.17" top="0.45" bottom="0.28000000000000003" header="0.31496062992125984" footer="0.31496062992125984"/>
  <pageSetup paperSize="9" scale="8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D382"/>
  <sheetViews>
    <sheetView workbookViewId="0">
      <selection sqref="A1:XFD1048576"/>
    </sheetView>
  </sheetViews>
  <sheetFormatPr defaultColWidth="9" defaultRowHeight="15.75" x14ac:dyDescent="0.25"/>
  <cols>
    <col min="1" max="1" width="85.7109375" style="155" customWidth="1"/>
    <col min="2" max="2" width="11" style="156" customWidth="1"/>
    <col min="3" max="3" width="24.7109375" style="157" customWidth="1"/>
    <col min="4" max="4" width="25.140625" style="157" customWidth="1"/>
  </cols>
  <sheetData>
    <row r="1" spans="1:4" ht="54.75" customHeight="1" x14ac:dyDescent="0.25">
      <c r="C1" s="229" t="s">
        <v>139</v>
      </c>
      <c r="D1" s="229"/>
    </row>
    <row r="2" spans="1:4" x14ac:dyDescent="0.25">
      <c r="C2" s="230" t="s">
        <v>140</v>
      </c>
      <c r="D2" s="230"/>
    </row>
    <row r="3" spans="1:4" x14ac:dyDescent="0.25">
      <c r="D3" s="158" t="s">
        <v>141</v>
      </c>
    </row>
    <row r="5" spans="1:4" x14ac:dyDescent="0.25">
      <c r="A5" s="231" t="s">
        <v>142</v>
      </c>
      <c r="B5" s="231"/>
      <c r="C5" s="231"/>
      <c r="D5" s="231"/>
    </row>
    <row r="6" spans="1:4" x14ac:dyDescent="0.25">
      <c r="A6" s="231" t="s">
        <v>1090</v>
      </c>
      <c r="B6" s="231"/>
      <c r="C6" s="231"/>
      <c r="D6" s="231"/>
    </row>
    <row r="7" spans="1:4" x14ac:dyDescent="0.25">
      <c r="A7" s="159"/>
      <c r="B7" s="171"/>
      <c r="C7" s="171"/>
      <c r="D7" s="171"/>
    </row>
    <row r="8" spans="1:4" x14ac:dyDescent="0.25">
      <c r="A8" s="160" t="s">
        <v>143</v>
      </c>
      <c r="B8" s="231" t="s">
        <v>144</v>
      </c>
      <c r="C8" s="231"/>
      <c r="D8" s="231"/>
    </row>
    <row r="9" spans="1:4" x14ac:dyDescent="0.25">
      <c r="A9" s="160" t="s">
        <v>145</v>
      </c>
      <c r="B9" s="231" t="s">
        <v>1091</v>
      </c>
      <c r="C9" s="231"/>
      <c r="D9" s="231"/>
    </row>
    <row r="10" spans="1:4" x14ac:dyDescent="0.25">
      <c r="A10" s="160" t="s">
        <v>146</v>
      </c>
      <c r="B10" s="228" t="s">
        <v>1006</v>
      </c>
      <c r="C10" s="228"/>
      <c r="D10" s="228"/>
    </row>
    <row r="11" spans="1:4" x14ac:dyDescent="0.25">
      <c r="A11" s="160" t="s">
        <v>147</v>
      </c>
      <c r="B11" s="228" t="s">
        <v>148</v>
      </c>
      <c r="C11" s="228"/>
      <c r="D11" s="228"/>
    </row>
    <row r="12" spans="1:4" x14ac:dyDescent="0.25">
      <c r="A12" s="160" t="s">
        <v>149</v>
      </c>
      <c r="B12" s="228" t="s">
        <v>148</v>
      </c>
      <c r="C12" s="228"/>
      <c r="D12" s="228"/>
    </row>
    <row r="13" spans="1:4" x14ac:dyDescent="0.25">
      <c r="A13" s="160" t="s">
        <v>1007</v>
      </c>
      <c r="B13" s="228"/>
      <c r="C13" s="228"/>
      <c r="D13" s="228"/>
    </row>
    <row r="14" spans="1:4" x14ac:dyDescent="0.25">
      <c r="A14" s="160"/>
      <c r="B14" s="170"/>
      <c r="C14" s="170"/>
      <c r="D14" s="170"/>
    </row>
    <row r="15" spans="1:4" ht="31.5" x14ac:dyDescent="0.25">
      <c r="A15" s="161" t="s">
        <v>150</v>
      </c>
      <c r="B15" s="161" t="s">
        <v>151</v>
      </c>
      <c r="C15" s="161" t="s">
        <v>152</v>
      </c>
      <c r="D15" s="161" t="s">
        <v>153</v>
      </c>
    </row>
    <row r="16" spans="1:4" x14ac:dyDescent="0.25">
      <c r="A16" s="161" t="s">
        <v>155</v>
      </c>
      <c r="B16" s="162" t="s">
        <v>154</v>
      </c>
      <c r="C16" s="163">
        <v>0</v>
      </c>
      <c r="D16" s="163">
        <v>0</v>
      </c>
    </row>
    <row r="17" spans="1:4" x14ac:dyDescent="0.25">
      <c r="A17" s="161" t="s">
        <v>156</v>
      </c>
      <c r="B17" s="162" t="s">
        <v>154</v>
      </c>
      <c r="C17" s="163">
        <v>0</v>
      </c>
      <c r="D17" s="163">
        <v>0</v>
      </c>
    </row>
    <row r="18" spans="1:4" x14ac:dyDescent="0.25">
      <c r="A18" s="164" t="s">
        <v>157</v>
      </c>
      <c r="B18" s="165" t="s">
        <v>158</v>
      </c>
      <c r="C18" s="166">
        <v>32244599.199999999</v>
      </c>
      <c r="D18" s="166">
        <v>32244599.199999999</v>
      </c>
    </row>
    <row r="19" spans="1:4" x14ac:dyDescent="0.25">
      <c r="A19" s="164" t="s">
        <v>159</v>
      </c>
      <c r="B19" s="165" t="s">
        <v>160</v>
      </c>
      <c r="C19" s="167">
        <v>32244599.199999999</v>
      </c>
      <c r="D19" s="167">
        <v>32244599.199999999</v>
      </c>
    </row>
    <row r="20" spans="1:4" ht="31.5" x14ac:dyDescent="0.25">
      <c r="A20" s="164" t="s">
        <v>161</v>
      </c>
      <c r="B20" s="165" t="s">
        <v>162</v>
      </c>
      <c r="C20" s="167">
        <v>0</v>
      </c>
      <c r="D20" s="167">
        <v>0</v>
      </c>
    </row>
    <row r="21" spans="1:4" ht="31.5" x14ac:dyDescent="0.25">
      <c r="A21" s="164" t="s">
        <v>163</v>
      </c>
      <c r="B21" s="165" t="s">
        <v>164</v>
      </c>
      <c r="C21" s="167">
        <v>0</v>
      </c>
      <c r="D21" s="167">
        <v>0</v>
      </c>
    </row>
    <row r="22" spans="1:4" ht="47.25" x14ac:dyDescent="0.25">
      <c r="A22" s="164" t="s">
        <v>165</v>
      </c>
      <c r="B22" s="165" t="s">
        <v>166</v>
      </c>
      <c r="C22" s="167">
        <v>0</v>
      </c>
      <c r="D22" s="167">
        <v>0</v>
      </c>
    </row>
    <row r="23" spans="1:4" ht="31.5" x14ac:dyDescent="0.25">
      <c r="A23" s="164" t="s">
        <v>167</v>
      </c>
      <c r="B23" s="165" t="s">
        <v>168</v>
      </c>
      <c r="C23" s="167">
        <v>0</v>
      </c>
      <c r="D23" s="167">
        <v>0</v>
      </c>
    </row>
    <row r="24" spans="1:4" ht="31.5" x14ac:dyDescent="0.25">
      <c r="A24" s="164" t="s">
        <v>169</v>
      </c>
      <c r="B24" s="165" t="s">
        <v>170</v>
      </c>
      <c r="C24" s="167">
        <v>0</v>
      </c>
      <c r="D24" s="167">
        <v>0</v>
      </c>
    </row>
    <row r="25" spans="1:4" ht="31.5" x14ac:dyDescent="0.25">
      <c r="A25" s="164" t="s">
        <v>171</v>
      </c>
      <c r="B25" s="165" t="s">
        <v>172</v>
      </c>
      <c r="C25" s="167">
        <v>0</v>
      </c>
      <c r="D25" s="167">
        <v>0</v>
      </c>
    </row>
    <row r="26" spans="1:4" ht="31.5" x14ac:dyDescent="0.25">
      <c r="A26" s="164" t="s">
        <v>173</v>
      </c>
      <c r="B26" s="165" t="s">
        <v>174</v>
      </c>
      <c r="C26" s="167">
        <v>0</v>
      </c>
      <c r="D26" s="167">
        <v>0</v>
      </c>
    </row>
    <row r="27" spans="1:4" x14ac:dyDescent="0.25">
      <c r="A27" s="164" t="s">
        <v>175</v>
      </c>
      <c r="B27" s="165" t="s">
        <v>176</v>
      </c>
      <c r="C27" s="167">
        <v>0</v>
      </c>
      <c r="D27" s="167">
        <v>0</v>
      </c>
    </row>
    <row r="28" spans="1:4" ht="31.5" x14ac:dyDescent="0.25">
      <c r="A28" s="164" t="s">
        <v>177</v>
      </c>
      <c r="B28" s="165" t="s">
        <v>178</v>
      </c>
      <c r="C28" s="167">
        <v>0</v>
      </c>
      <c r="D28" s="167">
        <v>0</v>
      </c>
    </row>
    <row r="29" spans="1:4" x14ac:dyDescent="0.25">
      <c r="A29" s="164" t="s">
        <v>179</v>
      </c>
      <c r="B29" s="165" t="s">
        <v>180</v>
      </c>
      <c r="C29" s="167">
        <v>0</v>
      </c>
      <c r="D29" s="167">
        <v>0</v>
      </c>
    </row>
    <row r="30" spans="1:4" x14ac:dyDescent="0.25">
      <c r="A30" s="164" t="s">
        <v>181</v>
      </c>
      <c r="B30" s="165" t="s">
        <v>182</v>
      </c>
      <c r="C30" s="167">
        <v>0</v>
      </c>
      <c r="D30" s="167">
        <v>0</v>
      </c>
    </row>
    <row r="31" spans="1:4" ht="31.5" x14ac:dyDescent="0.25">
      <c r="A31" s="164" t="s">
        <v>183</v>
      </c>
      <c r="B31" s="165" t="s">
        <v>184</v>
      </c>
      <c r="C31" s="167">
        <v>0</v>
      </c>
      <c r="D31" s="167">
        <v>0</v>
      </c>
    </row>
    <row r="32" spans="1:4" x14ac:dyDescent="0.25">
      <c r="A32" s="164" t="s">
        <v>185</v>
      </c>
      <c r="B32" s="165" t="s">
        <v>186</v>
      </c>
      <c r="C32" s="167">
        <v>0</v>
      </c>
      <c r="D32" s="167">
        <v>0</v>
      </c>
    </row>
    <row r="33" spans="1:4" ht="31.5" x14ac:dyDescent="0.25">
      <c r="A33" s="164" t="s">
        <v>187</v>
      </c>
      <c r="B33" s="165" t="s">
        <v>188</v>
      </c>
      <c r="C33" s="167">
        <v>0</v>
      </c>
      <c r="D33" s="167">
        <v>0</v>
      </c>
    </row>
    <row r="34" spans="1:4" x14ac:dyDescent="0.25">
      <c r="A34" s="164" t="s">
        <v>189</v>
      </c>
      <c r="B34" s="165" t="s">
        <v>190</v>
      </c>
      <c r="C34" s="167">
        <v>0</v>
      </c>
      <c r="D34" s="167">
        <v>0</v>
      </c>
    </row>
    <row r="35" spans="1:4" x14ac:dyDescent="0.25">
      <c r="A35" s="164" t="s">
        <v>191</v>
      </c>
      <c r="B35" s="165" t="s">
        <v>192</v>
      </c>
      <c r="C35" s="167">
        <v>0</v>
      </c>
      <c r="D35" s="167">
        <v>0</v>
      </c>
    </row>
    <row r="36" spans="1:4" ht="31.5" x14ac:dyDescent="0.25">
      <c r="A36" s="164" t="s">
        <v>193</v>
      </c>
      <c r="B36" s="165" t="s">
        <v>194</v>
      </c>
      <c r="C36" s="167">
        <v>0</v>
      </c>
      <c r="D36" s="167">
        <v>0</v>
      </c>
    </row>
    <row r="37" spans="1:4" x14ac:dyDescent="0.25">
      <c r="A37" s="164" t="s">
        <v>195</v>
      </c>
      <c r="B37" s="165" t="s">
        <v>196</v>
      </c>
      <c r="C37" s="167">
        <v>0</v>
      </c>
      <c r="D37" s="167">
        <v>0</v>
      </c>
    </row>
    <row r="38" spans="1:4" x14ac:dyDescent="0.25">
      <c r="A38" s="164" t="s">
        <v>197</v>
      </c>
      <c r="B38" s="165" t="s">
        <v>198</v>
      </c>
      <c r="C38" s="167">
        <v>0</v>
      </c>
      <c r="D38" s="167">
        <v>0</v>
      </c>
    </row>
    <row r="39" spans="1:4" x14ac:dyDescent="0.25">
      <c r="A39" s="164" t="s">
        <v>199</v>
      </c>
      <c r="B39" s="165" t="s">
        <v>200</v>
      </c>
      <c r="C39" s="167">
        <v>0</v>
      </c>
      <c r="D39" s="167">
        <v>0</v>
      </c>
    </row>
    <row r="40" spans="1:4" x14ac:dyDescent="0.25">
      <c r="A40" s="164" t="s">
        <v>201</v>
      </c>
      <c r="B40" s="165" t="s">
        <v>202</v>
      </c>
      <c r="C40" s="166">
        <f>+C41</f>
        <v>0</v>
      </c>
      <c r="D40" s="166">
        <f>+D41</f>
        <v>0</v>
      </c>
    </row>
    <row r="41" spans="1:4" x14ac:dyDescent="0.25">
      <c r="A41" s="164" t="s">
        <v>203</v>
      </c>
      <c r="B41" s="165" t="s">
        <v>204</v>
      </c>
      <c r="C41" s="167">
        <v>0</v>
      </c>
      <c r="D41" s="167">
        <v>0</v>
      </c>
    </row>
    <row r="42" spans="1:4" x14ac:dyDescent="0.25">
      <c r="A42" s="164" t="s">
        <v>205</v>
      </c>
      <c r="B42" s="165" t="s">
        <v>206</v>
      </c>
      <c r="C42" s="167">
        <v>0</v>
      </c>
      <c r="D42" s="167">
        <v>0</v>
      </c>
    </row>
    <row r="43" spans="1:4" ht="31.5" x14ac:dyDescent="0.25">
      <c r="A43" s="164" t="s">
        <v>882</v>
      </c>
      <c r="B43" s="165" t="s">
        <v>207</v>
      </c>
      <c r="C43" s="166">
        <v>0</v>
      </c>
      <c r="D43" s="166">
        <v>0</v>
      </c>
    </row>
    <row r="44" spans="1:4" x14ac:dyDescent="0.25">
      <c r="A44" s="164" t="s">
        <v>208</v>
      </c>
      <c r="B44" s="165" t="s">
        <v>209</v>
      </c>
      <c r="C44" s="167">
        <v>0</v>
      </c>
      <c r="D44" s="167">
        <v>0</v>
      </c>
    </row>
    <row r="45" spans="1:4" x14ac:dyDescent="0.25">
      <c r="A45" s="164" t="s">
        <v>883</v>
      </c>
      <c r="B45" s="165" t="s">
        <v>210</v>
      </c>
      <c r="C45" s="167">
        <v>0</v>
      </c>
      <c r="D45" s="167">
        <v>0</v>
      </c>
    </row>
    <row r="46" spans="1:4" ht="31.5" x14ac:dyDescent="0.25">
      <c r="A46" s="164" t="s">
        <v>211</v>
      </c>
      <c r="B46" s="165" t="s">
        <v>212</v>
      </c>
      <c r="C46" s="166">
        <v>0</v>
      </c>
      <c r="D46" s="166">
        <v>0</v>
      </c>
    </row>
    <row r="47" spans="1:4" ht="31.5" x14ac:dyDescent="0.25">
      <c r="A47" s="164" t="s">
        <v>213</v>
      </c>
      <c r="B47" s="165" t="s">
        <v>214</v>
      </c>
      <c r="C47" s="167">
        <v>0</v>
      </c>
      <c r="D47" s="167">
        <v>0</v>
      </c>
    </row>
    <row r="48" spans="1:4" x14ac:dyDescent="0.25">
      <c r="A48" s="164" t="s">
        <v>215</v>
      </c>
      <c r="B48" s="165" t="s">
        <v>216</v>
      </c>
      <c r="C48" s="167">
        <v>0</v>
      </c>
      <c r="D48" s="167">
        <v>0</v>
      </c>
    </row>
    <row r="49" spans="1:4" x14ac:dyDescent="0.25">
      <c r="A49" s="164" t="s">
        <v>217</v>
      </c>
      <c r="B49" s="165" t="s">
        <v>218</v>
      </c>
      <c r="C49" s="167">
        <v>0</v>
      </c>
      <c r="D49" s="167">
        <v>0</v>
      </c>
    </row>
    <row r="50" spans="1:4" x14ac:dyDescent="0.25">
      <c r="A50" s="164" t="s">
        <v>219</v>
      </c>
      <c r="B50" s="165" t="s">
        <v>220</v>
      </c>
      <c r="C50" s="167">
        <v>0</v>
      </c>
      <c r="D50" s="167">
        <v>0</v>
      </c>
    </row>
    <row r="51" spans="1:4" x14ac:dyDescent="0.25">
      <c r="A51" s="164" t="s">
        <v>221</v>
      </c>
      <c r="B51" s="165" t="s">
        <v>222</v>
      </c>
      <c r="C51" s="167">
        <v>0</v>
      </c>
      <c r="D51" s="167">
        <v>0</v>
      </c>
    </row>
    <row r="52" spans="1:4" ht="31.5" x14ac:dyDescent="0.25">
      <c r="A52" s="164" t="s">
        <v>223</v>
      </c>
      <c r="B52" s="165" t="s">
        <v>224</v>
      </c>
      <c r="C52" s="167">
        <v>0</v>
      </c>
      <c r="D52" s="167">
        <v>0</v>
      </c>
    </row>
    <row r="53" spans="1:4" x14ac:dyDescent="0.25">
      <c r="A53" s="164" t="s">
        <v>225</v>
      </c>
      <c r="B53" s="165" t="s">
        <v>226</v>
      </c>
      <c r="C53" s="167">
        <v>0</v>
      </c>
      <c r="D53" s="167">
        <v>0</v>
      </c>
    </row>
    <row r="54" spans="1:4" ht="31.5" x14ac:dyDescent="0.25">
      <c r="A54" s="164" t="s">
        <v>227</v>
      </c>
      <c r="B54" s="165" t="s">
        <v>228</v>
      </c>
      <c r="C54" s="166">
        <v>0</v>
      </c>
      <c r="D54" s="166">
        <v>0</v>
      </c>
    </row>
    <row r="55" spans="1:4" ht="31.5" x14ac:dyDescent="0.25">
      <c r="A55" s="164" t="s">
        <v>229</v>
      </c>
      <c r="B55" s="165" t="s">
        <v>230</v>
      </c>
      <c r="C55" s="167">
        <v>0</v>
      </c>
      <c r="D55" s="167">
        <v>0</v>
      </c>
    </row>
    <row r="56" spans="1:4" ht="47.25" x14ac:dyDescent="0.25">
      <c r="A56" s="164" t="s">
        <v>231</v>
      </c>
      <c r="B56" s="165" t="s">
        <v>232</v>
      </c>
      <c r="C56" s="166">
        <v>0</v>
      </c>
      <c r="D56" s="166">
        <v>0</v>
      </c>
    </row>
    <row r="57" spans="1:4" ht="31.5" x14ac:dyDescent="0.25">
      <c r="A57" s="164" t="s">
        <v>233</v>
      </c>
      <c r="B57" s="165" t="s">
        <v>234</v>
      </c>
      <c r="C57" s="167">
        <v>0</v>
      </c>
      <c r="D57" s="167">
        <v>0</v>
      </c>
    </row>
    <row r="58" spans="1:4" ht="31.5" x14ac:dyDescent="0.25">
      <c r="A58" s="164" t="s">
        <v>235</v>
      </c>
      <c r="B58" s="165" t="s">
        <v>111</v>
      </c>
      <c r="C58" s="167">
        <v>0</v>
      </c>
      <c r="D58" s="167">
        <v>0</v>
      </c>
    </row>
    <row r="59" spans="1:4" x14ac:dyDescent="0.25">
      <c r="A59" s="164" t="s">
        <v>236</v>
      </c>
      <c r="B59" s="165" t="s">
        <v>237</v>
      </c>
      <c r="C59" s="167">
        <v>0</v>
      </c>
      <c r="D59" s="167">
        <v>0</v>
      </c>
    </row>
    <row r="60" spans="1:4" x14ac:dyDescent="0.25">
      <c r="A60" s="164" t="s">
        <v>238</v>
      </c>
      <c r="B60" s="165" t="s">
        <v>239</v>
      </c>
      <c r="C60" s="167">
        <v>0</v>
      </c>
      <c r="D60" s="167">
        <v>0</v>
      </c>
    </row>
    <row r="61" spans="1:4" x14ac:dyDescent="0.25">
      <c r="A61" s="164" t="s">
        <v>240</v>
      </c>
      <c r="B61" s="165" t="s">
        <v>241</v>
      </c>
      <c r="C61" s="167">
        <v>0</v>
      </c>
      <c r="D61" s="167">
        <v>0</v>
      </c>
    </row>
    <row r="62" spans="1:4" x14ac:dyDescent="0.25">
      <c r="A62" s="164" t="s">
        <v>242</v>
      </c>
      <c r="B62" s="165" t="s">
        <v>243</v>
      </c>
      <c r="C62" s="167">
        <v>0</v>
      </c>
      <c r="D62" s="167">
        <v>0</v>
      </c>
    </row>
    <row r="63" spans="1:4" x14ac:dyDescent="0.25">
      <c r="A63" s="164" t="s">
        <v>244</v>
      </c>
      <c r="B63" s="165" t="s">
        <v>245</v>
      </c>
      <c r="C63" s="166">
        <v>0</v>
      </c>
      <c r="D63" s="166">
        <v>0</v>
      </c>
    </row>
    <row r="64" spans="1:4" ht="31.5" x14ac:dyDescent="0.25">
      <c r="A64" s="164" t="s">
        <v>884</v>
      </c>
      <c r="B64" s="165" t="s">
        <v>246</v>
      </c>
      <c r="C64" s="167">
        <v>0</v>
      </c>
      <c r="D64" s="167">
        <v>0</v>
      </c>
    </row>
    <row r="65" spans="1:4" ht="31.5" x14ac:dyDescent="0.25">
      <c r="A65" s="164" t="s">
        <v>885</v>
      </c>
      <c r="B65" s="165" t="s">
        <v>247</v>
      </c>
      <c r="C65" s="166">
        <v>0</v>
      </c>
      <c r="D65" s="166">
        <v>0</v>
      </c>
    </row>
    <row r="66" spans="1:4" ht="31.5" x14ac:dyDescent="0.25">
      <c r="A66" s="164" t="s">
        <v>886</v>
      </c>
      <c r="B66" s="165" t="s">
        <v>248</v>
      </c>
      <c r="C66" s="167">
        <v>0</v>
      </c>
      <c r="D66" s="167">
        <v>0</v>
      </c>
    </row>
    <row r="67" spans="1:4" ht="63" x14ac:dyDescent="0.25">
      <c r="A67" s="164" t="s">
        <v>887</v>
      </c>
      <c r="B67" s="165" t="s">
        <v>249</v>
      </c>
      <c r="C67" s="167">
        <v>0</v>
      </c>
      <c r="D67" s="167">
        <v>0</v>
      </c>
    </row>
    <row r="68" spans="1:4" ht="47.25" x14ac:dyDescent="0.25">
      <c r="A68" s="164" t="s">
        <v>888</v>
      </c>
      <c r="B68" s="165" t="s">
        <v>250</v>
      </c>
      <c r="C68" s="167">
        <v>0</v>
      </c>
      <c r="D68" s="167">
        <v>0</v>
      </c>
    </row>
    <row r="69" spans="1:4" ht="47.25" x14ac:dyDescent="0.25">
      <c r="A69" s="164" t="s">
        <v>889</v>
      </c>
      <c r="B69" s="165" t="s">
        <v>251</v>
      </c>
      <c r="C69" s="167">
        <v>0</v>
      </c>
      <c r="D69" s="167">
        <v>0</v>
      </c>
    </row>
    <row r="70" spans="1:4" ht="31.5" x14ac:dyDescent="0.25">
      <c r="A70" s="164" t="s">
        <v>890</v>
      </c>
      <c r="B70" s="165" t="s">
        <v>252</v>
      </c>
      <c r="C70" s="167">
        <v>0</v>
      </c>
      <c r="D70" s="167">
        <v>0</v>
      </c>
    </row>
    <row r="71" spans="1:4" ht="47.25" x14ac:dyDescent="0.25">
      <c r="A71" s="164" t="s">
        <v>891</v>
      </c>
      <c r="B71" s="165" t="s">
        <v>253</v>
      </c>
      <c r="C71" s="167">
        <v>0</v>
      </c>
      <c r="D71" s="167">
        <v>0</v>
      </c>
    </row>
    <row r="72" spans="1:4" ht="63" x14ac:dyDescent="0.25">
      <c r="A72" s="164" t="s">
        <v>1050</v>
      </c>
      <c r="B72" s="165" t="s">
        <v>1051</v>
      </c>
      <c r="C72" s="167">
        <v>0</v>
      </c>
      <c r="D72" s="167">
        <v>0</v>
      </c>
    </row>
    <row r="73" spans="1:4" ht="47.25" x14ac:dyDescent="0.25">
      <c r="A73" s="164" t="s">
        <v>892</v>
      </c>
      <c r="B73" s="165" t="s">
        <v>254</v>
      </c>
      <c r="C73" s="167">
        <v>0</v>
      </c>
      <c r="D73" s="167">
        <v>0</v>
      </c>
    </row>
    <row r="74" spans="1:4" ht="47.25" x14ac:dyDescent="0.25">
      <c r="A74" s="164" t="s">
        <v>893</v>
      </c>
      <c r="B74" s="165" t="s">
        <v>255</v>
      </c>
      <c r="C74" s="167">
        <v>0</v>
      </c>
      <c r="D74" s="167">
        <v>0</v>
      </c>
    </row>
    <row r="75" spans="1:4" ht="47.25" x14ac:dyDescent="0.25">
      <c r="A75" s="164" t="s">
        <v>894</v>
      </c>
      <c r="B75" s="165" t="s">
        <v>256</v>
      </c>
      <c r="C75" s="167">
        <v>0</v>
      </c>
      <c r="D75" s="167">
        <v>0</v>
      </c>
    </row>
    <row r="76" spans="1:4" ht="31.5" x14ac:dyDescent="0.25">
      <c r="A76" s="164" t="s">
        <v>895</v>
      </c>
      <c r="B76" s="165" t="s">
        <v>257</v>
      </c>
      <c r="C76" s="167">
        <v>0</v>
      </c>
      <c r="D76" s="167">
        <v>0</v>
      </c>
    </row>
    <row r="77" spans="1:4" x14ac:dyDescent="0.25">
      <c r="A77" s="164" t="s">
        <v>896</v>
      </c>
      <c r="B77" s="165" t="s">
        <v>258</v>
      </c>
      <c r="C77" s="167">
        <v>0</v>
      </c>
      <c r="D77" s="167">
        <v>0</v>
      </c>
    </row>
    <row r="78" spans="1:4" x14ac:dyDescent="0.25">
      <c r="A78" s="164" t="s">
        <v>897</v>
      </c>
      <c r="B78" s="165" t="s">
        <v>259</v>
      </c>
      <c r="C78" s="167">
        <v>0</v>
      </c>
      <c r="D78" s="167">
        <v>0</v>
      </c>
    </row>
    <row r="79" spans="1:4" x14ac:dyDescent="0.25">
      <c r="A79" s="164" t="s">
        <v>898</v>
      </c>
      <c r="B79" s="165" t="s">
        <v>260</v>
      </c>
      <c r="C79" s="167">
        <v>0</v>
      </c>
      <c r="D79" s="167">
        <v>0</v>
      </c>
    </row>
    <row r="80" spans="1:4" x14ac:dyDescent="0.25">
      <c r="A80" s="164" t="s">
        <v>261</v>
      </c>
      <c r="B80" s="165" t="s">
        <v>262</v>
      </c>
      <c r="C80" s="167">
        <v>0</v>
      </c>
      <c r="D80" s="167">
        <v>0</v>
      </c>
    </row>
    <row r="81" spans="1:4" x14ac:dyDescent="0.25">
      <c r="A81" s="164" t="s">
        <v>263</v>
      </c>
      <c r="B81" s="165" t="s">
        <v>264</v>
      </c>
      <c r="C81" s="167">
        <v>0</v>
      </c>
      <c r="D81" s="167">
        <v>0</v>
      </c>
    </row>
    <row r="82" spans="1:4" ht="47.25" x14ac:dyDescent="0.25">
      <c r="A82" s="161" t="s">
        <v>265</v>
      </c>
      <c r="B82" s="162" t="s">
        <v>266</v>
      </c>
      <c r="C82" s="168">
        <v>32244599.199999999</v>
      </c>
      <c r="D82" s="168">
        <v>32244599.199999999</v>
      </c>
    </row>
    <row r="83" spans="1:4" x14ac:dyDescent="0.25">
      <c r="A83" s="161" t="s">
        <v>267</v>
      </c>
      <c r="B83" s="162" t="s">
        <v>154</v>
      </c>
      <c r="C83" s="169">
        <v>0</v>
      </c>
      <c r="D83" s="169">
        <v>0</v>
      </c>
    </row>
    <row r="84" spans="1:4" x14ac:dyDescent="0.25">
      <c r="A84" s="164" t="s">
        <v>268</v>
      </c>
      <c r="B84" s="165" t="s">
        <v>269</v>
      </c>
      <c r="C84" s="166">
        <v>0</v>
      </c>
      <c r="D84" s="166">
        <v>0</v>
      </c>
    </row>
    <row r="85" spans="1:4" x14ac:dyDescent="0.25">
      <c r="A85" s="164" t="s">
        <v>899</v>
      </c>
      <c r="B85" s="165" t="s">
        <v>270</v>
      </c>
      <c r="C85" s="167">
        <v>0</v>
      </c>
      <c r="D85" s="167">
        <v>0</v>
      </c>
    </row>
    <row r="86" spans="1:4" x14ac:dyDescent="0.25">
      <c r="A86" s="164" t="s">
        <v>900</v>
      </c>
      <c r="B86" s="165" t="s">
        <v>271</v>
      </c>
      <c r="C86" s="167">
        <v>0</v>
      </c>
      <c r="D86" s="167">
        <v>0</v>
      </c>
    </row>
    <row r="87" spans="1:4" x14ac:dyDescent="0.25">
      <c r="A87" s="161" t="s">
        <v>272</v>
      </c>
      <c r="B87" s="162" t="s">
        <v>154</v>
      </c>
      <c r="C87" s="169">
        <v>0</v>
      </c>
      <c r="D87" s="169">
        <v>0</v>
      </c>
    </row>
    <row r="88" spans="1:4" ht="31.5" x14ac:dyDescent="0.25">
      <c r="A88" s="164" t="s">
        <v>273</v>
      </c>
      <c r="B88" s="165" t="s">
        <v>274</v>
      </c>
      <c r="C88" s="166">
        <v>91953977.209999993</v>
      </c>
      <c r="D88" s="166">
        <v>114230096.3</v>
      </c>
    </row>
    <row r="89" spans="1:4" ht="31.5" x14ac:dyDescent="0.25">
      <c r="A89" s="164" t="s">
        <v>275</v>
      </c>
      <c r="B89" s="165" t="s">
        <v>276</v>
      </c>
      <c r="C89" s="167">
        <v>0</v>
      </c>
      <c r="D89" s="167">
        <v>0</v>
      </c>
    </row>
    <row r="90" spans="1:4" ht="31.5" x14ac:dyDescent="0.25">
      <c r="A90" s="164" t="s">
        <v>277</v>
      </c>
      <c r="B90" s="165" t="s">
        <v>278</v>
      </c>
      <c r="C90" s="167">
        <v>0</v>
      </c>
      <c r="D90" s="167">
        <v>0</v>
      </c>
    </row>
    <row r="91" spans="1:4" ht="31.5" x14ac:dyDescent="0.25">
      <c r="A91" s="164" t="s">
        <v>279</v>
      </c>
      <c r="B91" s="165" t="s">
        <v>280</v>
      </c>
      <c r="C91" s="167">
        <v>0</v>
      </c>
      <c r="D91" s="167">
        <v>0</v>
      </c>
    </row>
    <row r="92" spans="1:4" ht="31.5" x14ac:dyDescent="0.25">
      <c r="A92" s="164" t="s">
        <v>281</v>
      </c>
      <c r="B92" s="165" t="s">
        <v>282</v>
      </c>
      <c r="C92" s="167">
        <v>0</v>
      </c>
      <c r="D92" s="167">
        <v>0</v>
      </c>
    </row>
    <row r="93" spans="1:4" ht="31.5" x14ac:dyDescent="0.25">
      <c r="A93" s="164" t="s">
        <v>283</v>
      </c>
      <c r="B93" s="165" t="s">
        <v>284</v>
      </c>
      <c r="C93" s="167">
        <v>91953977.209999993</v>
      </c>
      <c r="D93" s="167">
        <v>114230096.3</v>
      </c>
    </row>
    <row r="94" spans="1:4" ht="31.5" x14ac:dyDescent="0.25">
      <c r="A94" s="164" t="s">
        <v>285</v>
      </c>
      <c r="B94" s="165" t="s">
        <v>286</v>
      </c>
      <c r="C94" s="166">
        <v>0</v>
      </c>
      <c r="D94" s="166">
        <v>0</v>
      </c>
    </row>
    <row r="95" spans="1:4" ht="31.5" x14ac:dyDescent="0.25">
      <c r="A95" s="164" t="s">
        <v>287</v>
      </c>
      <c r="B95" s="165" t="s">
        <v>288</v>
      </c>
      <c r="C95" s="167">
        <v>0</v>
      </c>
      <c r="D95" s="167">
        <v>0</v>
      </c>
    </row>
    <row r="96" spans="1:4" ht="31.5" x14ac:dyDescent="0.25">
      <c r="A96" s="164" t="s">
        <v>289</v>
      </c>
      <c r="B96" s="165" t="s">
        <v>290</v>
      </c>
      <c r="C96" s="167">
        <v>0</v>
      </c>
      <c r="D96" s="167">
        <v>0</v>
      </c>
    </row>
    <row r="97" spans="1:4" ht="31.5" x14ac:dyDescent="0.25">
      <c r="A97" s="164" t="s">
        <v>291</v>
      </c>
      <c r="B97" s="165" t="s">
        <v>292</v>
      </c>
      <c r="C97" s="167">
        <v>0</v>
      </c>
      <c r="D97" s="167">
        <v>0</v>
      </c>
    </row>
    <row r="98" spans="1:4" ht="31.5" x14ac:dyDescent="0.25">
      <c r="A98" s="164" t="s">
        <v>293</v>
      </c>
      <c r="B98" s="165" t="s">
        <v>294</v>
      </c>
      <c r="C98" s="167">
        <v>0</v>
      </c>
      <c r="D98" s="167">
        <v>0</v>
      </c>
    </row>
    <row r="99" spans="1:4" ht="31.5" x14ac:dyDescent="0.25">
      <c r="A99" s="164" t="s">
        <v>295</v>
      </c>
      <c r="B99" s="165" t="s">
        <v>296</v>
      </c>
      <c r="C99" s="166">
        <v>98055</v>
      </c>
      <c r="D99" s="166">
        <v>98055</v>
      </c>
    </row>
    <row r="100" spans="1:4" x14ac:dyDescent="0.25">
      <c r="A100" s="164" t="s">
        <v>297</v>
      </c>
      <c r="B100" s="165" t="s">
        <v>298</v>
      </c>
      <c r="C100" s="167">
        <v>0</v>
      </c>
      <c r="D100" s="167">
        <v>0</v>
      </c>
    </row>
    <row r="101" spans="1:4" ht="31.5" x14ac:dyDescent="0.25">
      <c r="A101" s="164" t="s">
        <v>299</v>
      </c>
      <c r="B101" s="165" t="s">
        <v>300</v>
      </c>
      <c r="C101" s="167">
        <v>0</v>
      </c>
      <c r="D101" s="167">
        <v>0</v>
      </c>
    </row>
    <row r="102" spans="1:4" x14ac:dyDescent="0.25">
      <c r="A102" s="164" t="s">
        <v>301</v>
      </c>
      <c r="B102" s="165" t="s">
        <v>302</v>
      </c>
      <c r="C102" s="167">
        <v>98055</v>
      </c>
      <c r="D102" s="167">
        <v>98055</v>
      </c>
    </row>
    <row r="103" spans="1:4" ht="31.5" x14ac:dyDescent="0.25">
      <c r="A103" s="164" t="s">
        <v>303</v>
      </c>
      <c r="B103" s="165" t="s">
        <v>304</v>
      </c>
      <c r="C103" s="167">
        <v>0</v>
      </c>
      <c r="D103" s="167">
        <v>0</v>
      </c>
    </row>
    <row r="104" spans="1:4" ht="31.5" x14ac:dyDescent="0.25">
      <c r="A104" s="164" t="s">
        <v>305</v>
      </c>
      <c r="B104" s="165" t="s">
        <v>306</v>
      </c>
      <c r="C104" s="167">
        <v>0</v>
      </c>
      <c r="D104" s="167">
        <v>0</v>
      </c>
    </row>
    <row r="105" spans="1:4" x14ac:dyDescent="0.25">
      <c r="A105" s="164" t="s">
        <v>307</v>
      </c>
      <c r="B105" s="165" t="s">
        <v>308</v>
      </c>
      <c r="C105" s="167">
        <v>0</v>
      </c>
      <c r="D105" s="167">
        <v>0</v>
      </c>
    </row>
    <row r="106" spans="1:4" ht="31.5" x14ac:dyDescent="0.25">
      <c r="A106" s="164" t="s">
        <v>309</v>
      </c>
      <c r="B106" s="165" t="s">
        <v>310</v>
      </c>
      <c r="C106" s="167">
        <v>0</v>
      </c>
      <c r="D106" s="167">
        <v>0</v>
      </c>
    </row>
    <row r="107" spans="1:4" ht="31.5" x14ac:dyDescent="0.25">
      <c r="A107" s="163" t="s">
        <v>311</v>
      </c>
      <c r="B107" s="162" t="s">
        <v>312</v>
      </c>
      <c r="C107" s="168">
        <v>92052032.209999993</v>
      </c>
      <c r="D107" s="168">
        <v>114328151.3</v>
      </c>
    </row>
    <row r="108" spans="1:4" x14ac:dyDescent="0.25">
      <c r="A108" s="161" t="s">
        <v>313</v>
      </c>
      <c r="B108" s="162" t="s">
        <v>154</v>
      </c>
      <c r="C108" s="169">
        <v>0</v>
      </c>
      <c r="D108" s="169">
        <v>0</v>
      </c>
    </row>
    <row r="109" spans="1:4" x14ac:dyDescent="0.25">
      <c r="A109" s="161" t="s">
        <v>314</v>
      </c>
      <c r="B109" s="162" t="s">
        <v>154</v>
      </c>
      <c r="C109" s="169">
        <v>0</v>
      </c>
      <c r="D109" s="169">
        <v>0</v>
      </c>
    </row>
    <row r="110" spans="1:4" x14ac:dyDescent="0.25">
      <c r="A110" s="164" t="s">
        <v>315</v>
      </c>
      <c r="B110" s="165" t="s">
        <v>316</v>
      </c>
      <c r="C110" s="166">
        <v>0</v>
      </c>
      <c r="D110" s="166">
        <v>0</v>
      </c>
    </row>
    <row r="111" spans="1:4" x14ac:dyDescent="0.25">
      <c r="A111" s="164" t="s">
        <v>901</v>
      </c>
      <c r="B111" s="165" t="s">
        <v>317</v>
      </c>
      <c r="C111" s="167">
        <v>0</v>
      </c>
      <c r="D111" s="167">
        <v>0</v>
      </c>
    </row>
    <row r="112" spans="1:4" x14ac:dyDescent="0.25">
      <c r="A112" s="164" t="s">
        <v>902</v>
      </c>
      <c r="B112" s="165" t="s">
        <v>318</v>
      </c>
      <c r="C112" s="167">
        <v>0</v>
      </c>
      <c r="D112" s="167">
        <v>0</v>
      </c>
    </row>
    <row r="113" spans="1:4" ht="31.5" x14ac:dyDescent="0.25">
      <c r="A113" s="164" t="s">
        <v>319</v>
      </c>
      <c r="B113" s="165" t="s">
        <v>320</v>
      </c>
      <c r="C113" s="166">
        <v>0</v>
      </c>
      <c r="D113" s="166">
        <v>0</v>
      </c>
    </row>
    <row r="114" spans="1:4" x14ac:dyDescent="0.25">
      <c r="A114" s="164" t="s">
        <v>903</v>
      </c>
      <c r="B114" s="165" t="s">
        <v>321</v>
      </c>
      <c r="C114" s="167">
        <v>0</v>
      </c>
      <c r="D114" s="167">
        <v>0</v>
      </c>
    </row>
    <row r="115" spans="1:4" x14ac:dyDescent="0.25">
      <c r="A115" s="164" t="s">
        <v>904</v>
      </c>
      <c r="B115" s="165" t="s">
        <v>322</v>
      </c>
      <c r="C115" s="167">
        <v>0</v>
      </c>
      <c r="D115" s="167">
        <v>0</v>
      </c>
    </row>
    <row r="116" spans="1:4" ht="31.5" x14ac:dyDescent="0.25">
      <c r="A116" s="164" t="s">
        <v>905</v>
      </c>
      <c r="B116" s="165" t="s">
        <v>323</v>
      </c>
      <c r="C116" s="167">
        <v>0</v>
      </c>
      <c r="D116" s="167">
        <v>0</v>
      </c>
    </row>
    <row r="117" spans="1:4" x14ac:dyDescent="0.25">
      <c r="A117" s="164" t="s">
        <v>906</v>
      </c>
      <c r="B117" s="165" t="s">
        <v>324</v>
      </c>
      <c r="C117" s="167">
        <v>0</v>
      </c>
      <c r="D117" s="167">
        <v>0</v>
      </c>
    </row>
    <row r="118" spans="1:4" x14ac:dyDescent="0.25">
      <c r="A118" s="164" t="s">
        <v>325</v>
      </c>
      <c r="B118" s="165" t="s">
        <v>326</v>
      </c>
      <c r="C118" s="166">
        <v>1246830</v>
      </c>
      <c r="D118" s="166">
        <v>401408</v>
      </c>
    </row>
    <row r="119" spans="1:4" x14ac:dyDescent="0.25">
      <c r="A119" s="164" t="s">
        <v>907</v>
      </c>
      <c r="B119" s="165" t="s">
        <v>327</v>
      </c>
      <c r="C119" s="167">
        <v>1246830</v>
      </c>
      <c r="D119" s="167">
        <v>401408</v>
      </c>
    </row>
    <row r="120" spans="1:4" x14ac:dyDescent="0.25">
      <c r="A120" s="164" t="s">
        <v>908</v>
      </c>
      <c r="B120" s="165" t="s">
        <v>328</v>
      </c>
      <c r="C120" s="167">
        <v>0</v>
      </c>
      <c r="D120" s="167">
        <v>0</v>
      </c>
    </row>
    <row r="121" spans="1:4" x14ac:dyDescent="0.25">
      <c r="A121" s="164" t="s">
        <v>909</v>
      </c>
      <c r="B121" s="165" t="s">
        <v>329</v>
      </c>
      <c r="C121" s="167">
        <v>0</v>
      </c>
      <c r="D121" s="167">
        <v>0</v>
      </c>
    </row>
    <row r="122" spans="1:4" x14ac:dyDescent="0.25">
      <c r="A122" s="164" t="s">
        <v>910</v>
      </c>
      <c r="B122" s="165" t="s">
        <v>330</v>
      </c>
      <c r="C122" s="167">
        <v>0</v>
      </c>
      <c r="D122" s="167">
        <v>0</v>
      </c>
    </row>
    <row r="123" spans="1:4" x14ac:dyDescent="0.25">
      <c r="A123" s="164" t="s">
        <v>331</v>
      </c>
      <c r="B123" s="165" t="s">
        <v>332</v>
      </c>
      <c r="C123" s="166">
        <v>1604574572.5899999</v>
      </c>
      <c r="D123" s="166">
        <v>1600432592.51</v>
      </c>
    </row>
    <row r="124" spans="1:4" x14ac:dyDescent="0.25">
      <c r="A124" s="164" t="s">
        <v>911</v>
      </c>
      <c r="B124" s="165" t="s">
        <v>333</v>
      </c>
      <c r="C124" s="167">
        <v>1303246816.1700001</v>
      </c>
      <c r="D124" s="167">
        <v>1300659890.1700001</v>
      </c>
    </row>
    <row r="125" spans="1:4" x14ac:dyDescent="0.25">
      <c r="A125" s="164" t="s">
        <v>912</v>
      </c>
      <c r="B125" s="165" t="s">
        <v>334</v>
      </c>
      <c r="C125" s="167">
        <v>279311736.42000002</v>
      </c>
      <c r="D125" s="167">
        <v>278401562.33999997</v>
      </c>
    </row>
    <row r="126" spans="1:4" x14ac:dyDescent="0.25">
      <c r="A126" s="164" t="s">
        <v>913</v>
      </c>
      <c r="B126" s="165" t="s">
        <v>335</v>
      </c>
      <c r="C126" s="167">
        <v>22016020</v>
      </c>
      <c r="D126" s="167">
        <v>21371140</v>
      </c>
    </row>
    <row r="127" spans="1:4" x14ac:dyDescent="0.25">
      <c r="A127" s="164" t="s">
        <v>336</v>
      </c>
      <c r="B127" s="165" t="s">
        <v>337</v>
      </c>
      <c r="C127" s="166">
        <v>1000000</v>
      </c>
      <c r="D127" s="166">
        <v>0</v>
      </c>
    </row>
    <row r="128" spans="1:4" x14ac:dyDescent="0.25">
      <c r="A128" s="164" t="s">
        <v>914</v>
      </c>
      <c r="B128" s="165" t="s">
        <v>338</v>
      </c>
      <c r="C128" s="167">
        <v>1000000</v>
      </c>
      <c r="D128" s="167">
        <v>0</v>
      </c>
    </row>
    <row r="129" spans="1:4" x14ac:dyDescent="0.25">
      <c r="A129" s="164" t="s">
        <v>915</v>
      </c>
      <c r="B129" s="165" t="s">
        <v>339</v>
      </c>
      <c r="C129" s="167">
        <v>0</v>
      </c>
      <c r="D129" s="167">
        <v>0</v>
      </c>
    </row>
    <row r="130" spans="1:4" x14ac:dyDescent="0.25">
      <c r="A130" s="164" t="s">
        <v>340</v>
      </c>
      <c r="B130" s="165" t="s">
        <v>341</v>
      </c>
      <c r="C130" s="167">
        <v>900000</v>
      </c>
      <c r="D130" s="167">
        <v>0</v>
      </c>
    </row>
    <row r="131" spans="1:4" ht="31.5" x14ac:dyDescent="0.25">
      <c r="A131" s="164" t="s">
        <v>342</v>
      </c>
      <c r="B131" s="165" t="s">
        <v>343</v>
      </c>
      <c r="C131" s="167">
        <v>0</v>
      </c>
      <c r="D131" s="167">
        <v>0</v>
      </c>
    </row>
    <row r="132" spans="1:4" x14ac:dyDescent="0.25">
      <c r="A132" s="164" t="s">
        <v>344</v>
      </c>
      <c r="B132" s="165" t="s">
        <v>345</v>
      </c>
      <c r="C132" s="166">
        <v>0</v>
      </c>
      <c r="D132" s="166">
        <v>0</v>
      </c>
    </row>
    <row r="133" spans="1:4" x14ac:dyDescent="0.25">
      <c r="A133" s="164" t="s">
        <v>916</v>
      </c>
      <c r="B133" s="165" t="s">
        <v>346</v>
      </c>
      <c r="C133" s="167">
        <v>0</v>
      </c>
      <c r="D133" s="167">
        <v>0</v>
      </c>
    </row>
    <row r="134" spans="1:4" x14ac:dyDescent="0.25">
      <c r="A134" s="164" t="s">
        <v>347</v>
      </c>
      <c r="B134" s="165" t="s">
        <v>348</v>
      </c>
      <c r="C134" s="167">
        <v>477309513.51999998</v>
      </c>
      <c r="D134" s="167">
        <v>431560198.72000003</v>
      </c>
    </row>
    <row r="135" spans="1:4" x14ac:dyDescent="0.25">
      <c r="A135" s="164" t="s">
        <v>349</v>
      </c>
      <c r="B135" s="165" t="s">
        <v>350</v>
      </c>
      <c r="C135" s="167">
        <v>0</v>
      </c>
      <c r="D135" s="167">
        <v>0</v>
      </c>
    </row>
    <row r="136" spans="1:4" x14ac:dyDescent="0.25">
      <c r="A136" s="164" t="s">
        <v>351</v>
      </c>
      <c r="B136" s="165" t="s">
        <v>352</v>
      </c>
      <c r="C136" s="167">
        <v>0</v>
      </c>
      <c r="D136" s="167">
        <v>0</v>
      </c>
    </row>
    <row r="137" spans="1:4" x14ac:dyDescent="0.25">
      <c r="A137" s="164" t="s">
        <v>353</v>
      </c>
      <c r="B137" s="165" t="s">
        <v>354</v>
      </c>
      <c r="C137" s="167">
        <v>0</v>
      </c>
      <c r="D137" s="167">
        <v>0</v>
      </c>
    </row>
    <row r="138" spans="1:4" x14ac:dyDescent="0.25">
      <c r="A138" s="164" t="s">
        <v>355</v>
      </c>
      <c r="B138" s="165" t="s">
        <v>356</v>
      </c>
      <c r="C138" s="167">
        <v>0</v>
      </c>
      <c r="D138" s="167">
        <v>0</v>
      </c>
    </row>
    <row r="139" spans="1:4" x14ac:dyDescent="0.25">
      <c r="A139" s="164" t="s">
        <v>357</v>
      </c>
      <c r="B139" s="165" t="s">
        <v>358</v>
      </c>
      <c r="C139" s="167">
        <v>340000</v>
      </c>
      <c r="D139" s="167">
        <v>340000</v>
      </c>
    </row>
    <row r="140" spans="1:4" x14ac:dyDescent="0.25">
      <c r="A140" s="164" t="s">
        <v>359</v>
      </c>
      <c r="B140" s="165" t="s">
        <v>360</v>
      </c>
      <c r="C140" s="167">
        <v>0</v>
      </c>
      <c r="D140" s="167">
        <v>0</v>
      </c>
    </row>
    <row r="141" spans="1:4" x14ac:dyDescent="0.25">
      <c r="A141" s="164" t="s">
        <v>1058</v>
      </c>
      <c r="B141" s="165" t="s">
        <v>1059</v>
      </c>
      <c r="C141" s="167">
        <v>0</v>
      </c>
      <c r="D141" s="167">
        <v>0</v>
      </c>
    </row>
    <row r="142" spans="1:4" ht="31.5" x14ac:dyDescent="0.25">
      <c r="A142" s="161" t="s">
        <v>1060</v>
      </c>
      <c r="B142" s="162" t="s">
        <v>361</v>
      </c>
      <c r="C142" s="168">
        <v>2085370916.1099999</v>
      </c>
      <c r="D142" s="168">
        <v>2032734199.23</v>
      </c>
    </row>
    <row r="143" spans="1:4" x14ac:dyDescent="0.25">
      <c r="A143" s="161" t="s">
        <v>362</v>
      </c>
      <c r="B143" s="162" t="s">
        <v>363</v>
      </c>
      <c r="C143" s="168">
        <v>2209667547.52</v>
      </c>
      <c r="D143" s="168">
        <v>2179306949.73</v>
      </c>
    </row>
    <row r="144" spans="1:4" x14ac:dyDescent="0.25">
      <c r="A144" s="161" t="s">
        <v>364</v>
      </c>
      <c r="B144" s="162" t="s">
        <v>154</v>
      </c>
      <c r="C144" s="169">
        <v>0</v>
      </c>
      <c r="D144" s="169">
        <v>0</v>
      </c>
    </row>
    <row r="145" spans="1:4" x14ac:dyDescent="0.25">
      <c r="A145" s="164" t="s">
        <v>365</v>
      </c>
      <c r="B145" s="165" t="s">
        <v>366</v>
      </c>
      <c r="C145" s="166">
        <v>0</v>
      </c>
      <c r="D145" s="166">
        <v>0</v>
      </c>
    </row>
    <row r="146" spans="1:4" x14ac:dyDescent="0.25">
      <c r="A146" s="164" t="s">
        <v>917</v>
      </c>
      <c r="B146" s="165" t="s">
        <v>367</v>
      </c>
      <c r="C146" s="167">
        <v>0</v>
      </c>
      <c r="D146" s="167">
        <v>0</v>
      </c>
    </row>
    <row r="147" spans="1:4" x14ac:dyDescent="0.25">
      <c r="A147" s="164" t="s">
        <v>918</v>
      </c>
      <c r="B147" s="165" t="s">
        <v>368</v>
      </c>
      <c r="C147" s="167">
        <v>0</v>
      </c>
      <c r="D147" s="167">
        <v>0</v>
      </c>
    </row>
    <row r="148" spans="1:4" x14ac:dyDescent="0.25">
      <c r="A148" s="164" t="s">
        <v>369</v>
      </c>
      <c r="B148" s="165" t="s">
        <v>370</v>
      </c>
      <c r="C148" s="167">
        <v>0</v>
      </c>
      <c r="D148" s="167">
        <v>0</v>
      </c>
    </row>
    <row r="149" spans="1:4" x14ac:dyDescent="0.25">
      <c r="A149" s="164" t="s">
        <v>919</v>
      </c>
      <c r="B149" s="165" t="s">
        <v>920</v>
      </c>
      <c r="C149" s="167">
        <v>0</v>
      </c>
      <c r="D149" s="167">
        <v>0</v>
      </c>
    </row>
    <row r="150" spans="1:4" x14ac:dyDescent="0.25">
      <c r="A150" s="161" t="s">
        <v>921</v>
      </c>
      <c r="B150" s="162" t="s">
        <v>371</v>
      </c>
      <c r="C150" s="168">
        <v>0</v>
      </c>
      <c r="D150" s="168">
        <v>0</v>
      </c>
    </row>
    <row r="151" spans="1:4" x14ac:dyDescent="0.25">
      <c r="A151" s="161" t="s">
        <v>372</v>
      </c>
      <c r="B151" s="162" t="s">
        <v>154</v>
      </c>
      <c r="C151" s="169">
        <v>0</v>
      </c>
      <c r="D151" s="169">
        <v>0</v>
      </c>
    </row>
    <row r="152" spans="1:4" x14ac:dyDescent="0.25">
      <c r="A152" s="161" t="s">
        <v>373</v>
      </c>
      <c r="B152" s="162" t="s">
        <v>154</v>
      </c>
      <c r="C152" s="169">
        <v>0</v>
      </c>
      <c r="D152" s="169">
        <v>0</v>
      </c>
    </row>
    <row r="153" spans="1:4" x14ac:dyDescent="0.25">
      <c r="A153" s="164" t="s">
        <v>374</v>
      </c>
      <c r="B153" s="165" t="s">
        <v>375</v>
      </c>
      <c r="C153" s="166">
        <v>26563154082.860001</v>
      </c>
      <c r="D153" s="166">
        <v>29963237805.470001</v>
      </c>
    </row>
    <row r="154" spans="1:4" x14ac:dyDescent="0.25">
      <c r="A154" s="164" t="s">
        <v>376</v>
      </c>
      <c r="B154" s="165" t="s">
        <v>377</v>
      </c>
      <c r="C154" s="167">
        <v>0</v>
      </c>
      <c r="D154" s="167">
        <v>0</v>
      </c>
    </row>
    <row r="155" spans="1:4" x14ac:dyDescent="0.25">
      <c r="A155" s="164" t="s">
        <v>378</v>
      </c>
      <c r="B155" s="165" t="s">
        <v>379</v>
      </c>
      <c r="C155" s="167">
        <v>25446131469.450001</v>
      </c>
      <c r="D155" s="167">
        <v>28703236297.540001</v>
      </c>
    </row>
    <row r="156" spans="1:4" x14ac:dyDescent="0.25">
      <c r="A156" s="164" t="s">
        <v>380</v>
      </c>
      <c r="B156" s="165" t="s">
        <v>381</v>
      </c>
      <c r="C156" s="167">
        <v>1117022613.4100001</v>
      </c>
      <c r="D156" s="167">
        <v>1260001507.9300001</v>
      </c>
    </row>
    <row r="157" spans="1:4" x14ac:dyDescent="0.25">
      <c r="A157" s="164" t="s">
        <v>382</v>
      </c>
      <c r="B157" s="165" t="s">
        <v>383</v>
      </c>
      <c r="C157" s="167">
        <v>0</v>
      </c>
      <c r="D157" s="167">
        <v>0</v>
      </c>
    </row>
    <row r="158" spans="1:4" x14ac:dyDescent="0.25">
      <c r="A158" s="164" t="s">
        <v>384</v>
      </c>
      <c r="B158" s="165" t="s">
        <v>385</v>
      </c>
      <c r="C158" s="166">
        <v>6810736837.9499998</v>
      </c>
      <c r="D158" s="166">
        <v>6939563302.8599997</v>
      </c>
    </row>
    <row r="159" spans="1:4" x14ac:dyDescent="0.25">
      <c r="A159" s="164" t="s">
        <v>922</v>
      </c>
      <c r="B159" s="165" t="s">
        <v>386</v>
      </c>
      <c r="C159" s="167">
        <v>543948933.00999999</v>
      </c>
      <c r="D159" s="167">
        <v>577129817.92999995</v>
      </c>
    </row>
    <row r="160" spans="1:4" x14ac:dyDescent="0.25">
      <c r="A160" s="164" t="s">
        <v>387</v>
      </c>
      <c r="B160" s="165" t="s">
        <v>388</v>
      </c>
      <c r="C160" s="166">
        <v>6266787904.9399996</v>
      </c>
      <c r="D160" s="166">
        <v>6362433484.9300003</v>
      </c>
    </row>
    <row r="161" spans="1:4" x14ac:dyDescent="0.25">
      <c r="A161" s="164" t="s">
        <v>389</v>
      </c>
      <c r="B161" s="165" t="s">
        <v>390</v>
      </c>
      <c r="C161" s="167">
        <v>3125243393.5799999</v>
      </c>
      <c r="D161" s="167">
        <v>3176174720.0100002</v>
      </c>
    </row>
    <row r="162" spans="1:4" x14ac:dyDescent="0.25">
      <c r="A162" s="164" t="s">
        <v>391</v>
      </c>
      <c r="B162" s="165" t="s">
        <v>392</v>
      </c>
      <c r="C162" s="167">
        <v>3141544511.3600001</v>
      </c>
      <c r="D162" s="167">
        <v>3186258764.9200001</v>
      </c>
    </row>
    <row r="163" spans="1:4" x14ac:dyDescent="0.25">
      <c r="A163" s="164" t="s">
        <v>393</v>
      </c>
      <c r="B163" s="165" t="s">
        <v>394</v>
      </c>
      <c r="C163" s="166">
        <v>108374283.64</v>
      </c>
      <c r="D163" s="166">
        <v>113417234.95</v>
      </c>
    </row>
    <row r="164" spans="1:4" x14ac:dyDescent="0.25">
      <c r="A164" s="164" t="s">
        <v>395</v>
      </c>
      <c r="B164" s="165" t="s">
        <v>396</v>
      </c>
      <c r="C164" s="166">
        <v>41520088.539999999</v>
      </c>
      <c r="D164" s="166">
        <v>46272177.270000003</v>
      </c>
    </row>
    <row r="165" spans="1:4" x14ac:dyDescent="0.25">
      <c r="A165" s="164" t="s">
        <v>397</v>
      </c>
      <c r="B165" s="165" t="s">
        <v>398</v>
      </c>
      <c r="C165" s="167">
        <v>41520088.539999999</v>
      </c>
      <c r="D165" s="167">
        <v>46272177.270000003</v>
      </c>
    </row>
    <row r="166" spans="1:4" x14ac:dyDescent="0.25">
      <c r="A166" s="164" t="s">
        <v>399</v>
      </c>
      <c r="B166" s="165" t="s">
        <v>400</v>
      </c>
      <c r="C166" s="167">
        <v>0</v>
      </c>
      <c r="D166" s="167">
        <v>0</v>
      </c>
    </row>
    <row r="167" spans="1:4" x14ac:dyDescent="0.25">
      <c r="A167" s="164" t="s">
        <v>401</v>
      </c>
      <c r="B167" s="165" t="s">
        <v>402</v>
      </c>
      <c r="C167" s="166">
        <v>62543000</v>
      </c>
      <c r="D167" s="166">
        <v>62543000</v>
      </c>
    </row>
    <row r="168" spans="1:4" x14ac:dyDescent="0.25">
      <c r="A168" s="164" t="s">
        <v>403</v>
      </c>
      <c r="B168" s="165" t="s">
        <v>404</v>
      </c>
      <c r="C168" s="167">
        <v>0</v>
      </c>
      <c r="D168" s="167">
        <v>0</v>
      </c>
    </row>
    <row r="169" spans="1:4" x14ac:dyDescent="0.25">
      <c r="A169" s="164" t="s">
        <v>405</v>
      </c>
      <c r="B169" s="165" t="s">
        <v>406</v>
      </c>
      <c r="C169" s="167">
        <v>0</v>
      </c>
      <c r="D169" s="167">
        <v>0</v>
      </c>
    </row>
    <row r="170" spans="1:4" x14ac:dyDescent="0.25">
      <c r="A170" s="164" t="s">
        <v>407</v>
      </c>
      <c r="B170" s="165" t="s">
        <v>408</v>
      </c>
      <c r="C170" s="167">
        <v>62543000</v>
      </c>
      <c r="D170" s="167">
        <v>62543000</v>
      </c>
    </row>
    <row r="171" spans="1:4" x14ac:dyDescent="0.25">
      <c r="A171" s="164" t="s">
        <v>409</v>
      </c>
      <c r="B171" s="165" t="s">
        <v>410</v>
      </c>
      <c r="C171" s="167">
        <v>0</v>
      </c>
      <c r="D171" s="167">
        <v>0</v>
      </c>
    </row>
    <row r="172" spans="1:4" x14ac:dyDescent="0.25">
      <c r="A172" s="164" t="s">
        <v>411</v>
      </c>
      <c r="B172" s="165" t="s">
        <v>412</v>
      </c>
      <c r="C172" s="167">
        <v>0</v>
      </c>
      <c r="D172" s="167">
        <v>0</v>
      </c>
    </row>
    <row r="173" spans="1:4" x14ac:dyDescent="0.25">
      <c r="A173" s="164" t="s">
        <v>413</v>
      </c>
      <c r="B173" s="165" t="s">
        <v>414</v>
      </c>
      <c r="C173" s="167">
        <v>0</v>
      </c>
      <c r="D173" s="167">
        <v>0</v>
      </c>
    </row>
    <row r="174" spans="1:4" x14ac:dyDescent="0.25">
      <c r="A174" s="164" t="s">
        <v>415</v>
      </c>
      <c r="B174" s="165" t="s">
        <v>416</v>
      </c>
      <c r="C174" s="166">
        <v>4311195.0999999996</v>
      </c>
      <c r="D174" s="166">
        <v>4602057.68</v>
      </c>
    </row>
    <row r="175" spans="1:4" x14ac:dyDescent="0.25">
      <c r="A175" s="164" t="s">
        <v>417</v>
      </c>
      <c r="B175" s="165" t="s">
        <v>418</v>
      </c>
      <c r="C175" s="167">
        <v>0</v>
      </c>
      <c r="D175" s="167">
        <v>0</v>
      </c>
    </row>
    <row r="176" spans="1:4" x14ac:dyDescent="0.25">
      <c r="A176" s="164" t="s">
        <v>419</v>
      </c>
      <c r="B176" s="165" t="s">
        <v>420</v>
      </c>
      <c r="C176" s="167">
        <v>1570960.67</v>
      </c>
      <c r="D176" s="167">
        <v>1578815.47</v>
      </c>
    </row>
    <row r="177" spans="1:4" x14ac:dyDescent="0.25">
      <c r="A177" s="164" t="s">
        <v>421</v>
      </c>
      <c r="B177" s="165" t="s">
        <v>422</v>
      </c>
      <c r="C177" s="167">
        <v>2740234.43</v>
      </c>
      <c r="D177" s="167">
        <v>3023242.21</v>
      </c>
    </row>
    <row r="178" spans="1:4" x14ac:dyDescent="0.25">
      <c r="A178" s="164" t="s">
        <v>423</v>
      </c>
      <c r="B178" s="165" t="s">
        <v>424</v>
      </c>
      <c r="C178" s="167">
        <v>0</v>
      </c>
      <c r="D178" s="167">
        <v>0</v>
      </c>
    </row>
    <row r="179" spans="1:4" x14ac:dyDescent="0.25">
      <c r="A179" s="161" t="s">
        <v>425</v>
      </c>
      <c r="B179" s="162" t="s">
        <v>426</v>
      </c>
      <c r="C179" s="168">
        <v>33482265204.450001</v>
      </c>
      <c r="D179" s="168">
        <v>37016218343.279999</v>
      </c>
    </row>
    <row r="180" spans="1:4" x14ac:dyDescent="0.25">
      <c r="A180" s="161" t="s">
        <v>427</v>
      </c>
      <c r="B180" s="162" t="s">
        <v>154</v>
      </c>
      <c r="C180" s="163">
        <v>0</v>
      </c>
      <c r="D180" s="163">
        <v>0</v>
      </c>
    </row>
    <row r="181" spans="1:4" x14ac:dyDescent="0.25">
      <c r="A181" s="164" t="s">
        <v>428</v>
      </c>
      <c r="B181" s="165" t="s">
        <v>429</v>
      </c>
      <c r="C181" s="166">
        <v>9559981528.75</v>
      </c>
      <c r="D181" s="166">
        <v>11173949655.860001</v>
      </c>
    </row>
    <row r="182" spans="1:4" x14ac:dyDescent="0.25">
      <c r="A182" s="164" t="s">
        <v>430</v>
      </c>
      <c r="B182" s="165" t="s">
        <v>431</v>
      </c>
      <c r="C182" s="167">
        <v>0</v>
      </c>
      <c r="D182" s="167">
        <v>0</v>
      </c>
    </row>
    <row r="183" spans="1:4" x14ac:dyDescent="0.25">
      <c r="A183" s="164" t="s">
        <v>432</v>
      </c>
      <c r="B183" s="165" t="s">
        <v>433</v>
      </c>
      <c r="C183" s="167">
        <v>8816230638.2900009</v>
      </c>
      <c r="D183" s="167">
        <v>10303498613.719999</v>
      </c>
    </row>
    <row r="184" spans="1:4" x14ac:dyDescent="0.25">
      <c r="A184" s="164" t="s">
        <v>434</v>
      </c>
      <c r="B184" s="165" t="s">
        <v>435</v>
      </c>
      <c r="C184" s="167">
        <v>743750890.46000004</v>
      </c>
      <c r="D184" s="167">
        <v>870451042.13999999</v>
      </c>
    </row>
    <row r="185" spans="1:4" x14ac:dyDescent="0.25">
      <c r="A185" s="164" t="s">
        <v>436</v>
      </c>
      <c r="B185" s="165" t="s">
        <v>437</v>
      </c>
      <c r="C185" s="167">
        <v>0</v>
      </c>
      <c r="D185" s="167">
        <v>0</v>
      </c>
    </row>
    <row r="186" spans="1:4" x14ac:dyDescent="0.25">
      <c r="A186" s="164" t="s">
        <v>438</v>
      </c>
      <c r="B186" s="165" t="s">
        <v>439</v>
      </c>
      <c r="C186" s="166">
        <v>3635792045.6100001</v>
      </c>
      <c r="D186" s="166">
        <v>4142626231.4899998</v>
      </c>
    </row>
    <row r="187" spans="1:4" x14ac:dyDescent="0.25">
      <c r="A187" s="164" t="s">
        <v>440</v>
      </c>
      <c r="B187" s="165" t="s">
        <v>441</v>
      </c>
      <c r="C187" s="167">
        <v>441269431.16000003</v>
      </c>
      <c r="D187" s="167">
        <v>497043357.36000001</v>
      </c>
    </row>
    <row r="188" spans="1:4" ht="31.5" x14ac:dyDescent="0.25">
      <c r="A188" s="164" t="s">
        <v>442</v>
      </c>
      <c r="B188" s="165" t="s">
        <v>443</v>
      </c>
      <c r="C188" s="166">
        <v>3194522614.4499998</v>
      </c>
      <c r="D188" s="166">
        <v>3645582874.1300001</v>
      </c>
    </row>
    <row r="189" spans="1:4" ht="31.5" x14ac:dyDescent="0.25">
      <c r="A189" s="164" t="s">
        <v>923</v>
      </c>
      <c r="B189" s="165" t="s">
        <v>444</v>
      </c>
      <c r="C189" s="167">
        <v>2115441092.53</v>
      </c>
      <c r="D189" s="167">
        <v>2387388370.9699998</v>
      </c>
    </row>
    <row r="190" spans="1:4" x14ac:dyDescent="0.25">
      <c r="A190" s="164" t="s">
        <v>924</v>
      </c>
      <c r="B190" s="165" t="s">
        <v>445</v>
      </c>
      <c r="C190" s="167">
        <v>1079081521.9200001</v>
      </c>
      <c r="D190" s="167">
        <v>1258194503.1600001</v>
      </c>
    </row>
    <row r="191" spans="1:4" x14ac:dyDescent="0.25">
      <c r="A191" s="164" t="s">
        <v>446</v>
      </c>
      <c r="B191" s="165" t="s">
        <v>447</v>
      </c>
      <c r="C191" s="166">
        <v>53678032.520000003</v>
      </c>
      <c r="D191" s="166">
        <v>60473988.539999999</v>
      </c>
    </row>
    <row r="192" spans="1:4" x14ac:dyDescent="0.25">
      <c r="A192" s="164" t="s">
        <v>925</v>
      </c>
      <c r="B192" s="165" t="s">
        <v>448</v>
      </c>
      <c r="C192" s="166">
        <v>38824070.020000003</v>
      </c>
      <c r="D192" s="166">
        <v>43274663.539999999</v>
      </c>
    </row>
    <row r="193" spans="1:4" x14ac:dyDescent="0.25">
      <c r="A193" s="164" t="s">
        <v>926</v>
      </c>
      <c r="B193" s="165" t="s">
        <v>449</v>
      </c>
      <c r="C193" s="167">
        <v>38824070.020000003</v>
      </c>
      <c r="D193" s="167">
        <v>43274663.539999999</v>
      </c>
    </row>
    <row r="194" spans="1:4" x14ac:dyDescent="0.25">
      <c r="A194" s="164" t="s">
        <v>927</v>
      </c>
      <c r="B194" s="165" t="s">
        <v>450</v>
      </c>
      <c r="C194" s="167">
        <v>0</v>
      </c>
      <c r="D194" s="167">
        <v>0</v>
      </c>
    </row>
    <row r="195" spans="1:4" x14ac:dyDescent="0.25">
      <c r="A195" s="164" t="s">
        <v>928</v>
      </c>
      <c r="B195" s="165" t="s">
        <v>451</v>
      </c>
      <c r="C195" s="166">
        <v>14853962.5</v>
      </c>
      <c r="D195" s="166">
        <v>17199325</v>
      </c>
    </row>
    <row r="196" spans="1:4" x14ac:dyDescent="0.25">
      <c r="A196" s="164" t="s">
        <v>929</v>
      </c>
      <c r="B196" s="165" t="s">
        <v>452</v>
      </c>
      <c r="C196" s="167">
        <v>0</v>
      </c>
      <c r="D196" s="167">
        <v>0</v>
      </c>
    </row>
    <row r="197" spans="1:4" x14ac:dyDescent="0.25">
      <c r="A197" s="164" t="s">
        <v>930</v>
      </c>
      <c r="B197" s="165" t="s">
        <v>453</v>
      </c>
      <c r="C197" s="167">
        <v>0</v>
      </c>
      <c r="D197" s="167">
        <v>0</v>
      </c>
    </row>
    <row r="198" spans="1:4" x14ac:dyDescent="0.25">
      <c r="A198" s="164" t="s">
        <v>931</v>
      </c>
      <c r="B198" s="165" t="s">
        <v>454</v>
      </c>
      <c r="C198" s="167">
        <v>14853962.5</v>
      </c>
      <c r="D198" s="167">
        <v>17199325</v>
      </c>
    </row>
    <row r="199" spans="1:4" x14ac:dyDescent="0.25">
      <c r="A199" s="164" t="s">
        <v>932</v>
      </c>
      <c r="B199" s="165" t="s">
        <v>455</v>
      </c>
      <c r="C199" s="167">
        <v>0</v>
      </c>
      <c r="D199" s="167">
        <v>0</v>
      </c>
    </row>
    <row r="200" spans="1:4" ht="31.5" x14ac:dyDescent="0.25">
      <c r="A200" s="164" t="s">
        <v>933</v>
      </c>
      <c r="B200" s="165" t="s">
        <v>456</v>
      </c>
      <c r="C200" s="167">
        <v>0</v>
      </c>
      <c r="D200" s="167">
        <v>0</v>
      </c>
    </row>
    <row r="201" spans="1:4" x14ac:dyDescent="0.25">
      <c r="A201" s="164" t="s">
        <v>934</v>
      </c>
      <c r="B201" s="165" t="s">
        <v>457</v>
      </c>
      <c r="C201" s="167">
        <v>0</v>
      </c>
      <c r="D201" s="167">
        <v>0</v>
      </c>
    </row>
    <row r="202" spans="1:4" x14ac:dyDescent="0.25">
      <c r="A202" s="164" t="s">
        <v>935</v>
      </c>
      <c r="B202" s="165" t="s">
        <v>458</v>
      </c>
      <c r="C202" s="167">
        <v>0</v>
      </c>
      <c r="D202" s="167">
        <v>0</v>
      </c>
    </row>
    <row r="203" spans="1:4" x14ac:dyDescent="0.25">
      <c r="A203" s="161" t="s">
        <v>459</v>
      </c>
      <c r="B203" s="162" t="s">
        <v>460</v>
      </c>
      <c r="C203" s="168">
        <v>13249451606.879999</v>
      </c>
      <c r="D203" s="168">
        <v>15377049875.889999</v>
      </c>
    </row>
    <row r="204" spans="1:4" x14ac:dyDescent="0.25">
      <c r="A204" s="161" t="s">
        <v>461</v>
      </c>
      <c r="B204" s="162" t="s">
        <v>154</v>
      </c>
      <c r="C204" s="169">
        <v>0</v>
      </c>
      <c r="D204" s="169">
        <v>0</v>
      </c>
    </row>
    <row r="205" spans="1:4" x14ac:dyDescent="0.25">
      <c r="A205" s="164" t="s">
        <v>462</v>
      </c>
      <c r="B205" s="165" t="s">
        <v>463</v>
      </c>
      <c r="C205" s="166">
        <v>17003172554.110001</v>
      </c>
      <c r="D205" s="166">
        <v>18789288149.610001</v>
      </c>
    </row>
    <row r="206" spans="1:4" x14ac:dyDescent="0.25">
      <c r="A206" s="164" t="s">
        <v>464</v>
      </c>
      <c r="B206" s="165" t="s">
        <v>465</v>
      </c>
      <c r="C206" s="167">
        <v>0</v>
      </c>
      <c r="D206" s="167">
        <v>0</v>
      </c>
    </row>
    <row r="207" spans="1:4" x14ac:dyDescent="0.25">
      <c r="A207" s="164" t="s">
        <v>466</v>
      </c>
      <c r="B207" s="165" t="s">
        <v>467</v>
      </c>
      <c r="C207" s="167">
        <v>16629900831.16</v>
      </c>
      <c r="D207" s="167">
        <v>18399737683.82</v>
      </c>
    </row>
    <row r="208" spans="1:4" x14ac:dyDescent="0.25">
      <c r="A208" s="164" t="s">
        <v>468</v>
      </c>
      <c r="B208" s="165" t="s">
        <v>469</v>
      </c>
      <c r="C208" s="167">
        <v>373271722.94999999</v>
      </c>
      <c r="D208" s="167">
        <v>389550465.79000002</v>
      </c>
    </row>
    <row r="209" spans="1:4" x14ac:dyDescent="0.25">
      <c r="A209" s="164" t="s">
        <v>470</v>
      </c>
      <c r="B209" s="165" t="s">
        <v>471</v>
      </c>
      <c r="C209" s="167">
        <v>0</v>
      </c>
      <c r="D209" s="167">
        <v>0</v>
      </c>
    </row>
    <row r="210" spans="1:4" x14ac:dyDescent="0.25">
      <c r="A210" s="164" t="s">
        <v>472</v>
      </c>
      <c r="B210" s="165" t="s">
        <v>473</v>
      </c>
      <c r="C210" s="166">
        <v>3174944792.3400002</v>
      </c>
      <c r="D210" s="166">
        <v>2796937071.3699999</v>
      </c>
    </row>
    <row r="211" spans="1:4" x14ac:dyDescent="0.25">
      <c r="A211" s="164" t="s">
        <v>474</v>
      </c>
      <c r="B211" s="165" t="s">
        <v>475</v>
      </c>
      <c r="C211" s="167">
        <v>102679501.84999999</v>
      </c>
      <c r="D211" s="167">
        <v>80086460.569999993</v>
      </c>
    </row>
    <row r="212" spans="1:4" x14ac:dyDescent="0.25">
      <c r="A212" s="164" t="s">
        <v>476</v>
      </c>
      <c r="B212" s="165" t="s">
        <v>477</v>
      </c>
      <c r="C212" s="166">
        <v>3072265290.4899998</v>
      </c>
      <c r="D212" s="166">
        <v>2716850610.8000002</v>
      </c>
    </row>
    <row r="213" spans="1:4" x14ac:dyDescent="0.25">
      <c r="A213" s="164" t="s">
        <v>478</v>
      </c>
      <c r="B213" s="165" t="s">
        <v>479</v>
      </c>
      <c r="C213" s="167">
        <v>1009802301.05</v>
      </c>
      <c r="D213" s="167">
        <v>788786349.03999996</v>
      </c>
    </row>
    <row r="214" spans="1:4" x14ac:dyDescent="0.25">
      <c r="A214" s="164" t="s">
        <v>480</v>
      </c>
      <c r="B214" s="165" t="s">
        <v>481</v>
      </c>
      <c r="C214" s="167">
        <v>2062462989.4400001</v>
      </c>
      <c r="D214" s="167">
        <v>1928064261.76</v>
      </c>
    </row>
    <row r="215" spans="1:4" x14ac:dyDescent="0.25">
      <c r="A215" s="164" t="s">
        <v>482</v>
      </c>
      <c r="B215" s="165" t="s">
        <v>483</v>
      </c>
      <c r="C215" s="166">
        <v>54696251.119999997</v>
      </c>
      <c r="D215" s="166">
        <v>52943246.409999996</v>
      </c>
    </row>
    <row r="216" spans="1:4" x14ac:dyDescent="0.25">
      <c r="A216" s="164" t="s">
        <v>484</v>
      </c>
      <c r="B216" s="165" t="s">
        <v>485</v>
      </c>
      <c r="C216" s="166">
        <v>2696018.52</v>
      </c>
      <c r="D216" s="166">
        <v>2997513.73</v>
      </c>
    </row>
    <row r="217" spans="1:4" x14ac:dyDescent="0.25">
      <c r="A217" s="164" t="s">
        <v>486</v>
      </c>
      <c r="B217" s="165" t="s">
        <v>487</v>
      </c>
      <c r="C217" s="167">
        <v>2696018.52</v>
      </c>
      <c r="D217" s="167">
        <v>2997513.73</v>
      </c>
    </row>
    <row r="218" spans="1:4" x14ac:dyDescent="0.25">
      <c r="A218" s="164" t="s">
        <v>488</v>
      </c>
      <c r="B218" s="165" t="s">
        <v>489</v>
      </c>
      <c r="C218" s="167">
        <v>0</v>
      </c>
      <c r="D218" s="167">
        <v>0</v>
      </c>
    </row>
    <row r="219" spans="1:4" x14ac:dyDescent="0.25">
      <c r="A219" s="164" t="s">
        <v>490</v>
      </c>
      <c r="B219" s="165" t="s">
        <v>491</v>
      </c>
      <c r="C219" s="166">
        <v>47689037.5</v>
      </c>
      <c r="D219" s="166">
        <v>45343675</v>
      </c>
    </row>
    <row r="220" spans="1:4" x14ac:dyDescent="0.25">
      <c r="A220" s="164" t="s">
        <v>492</v>
      </c>
      <c r="B220" s="165" t="s">
        <v>493</v>
      </c>
      <c r="C220" s="167">
        <v>0</v>
      </c>
      <c r="D220" s="167">
        <v>0</v>
      </c>
    </row>
    <row r="221" spans="1:4" x14ac:dyDescent="0.25">
      <c r="A221" s="164" t="s">
        <v>494</v>
      </c>
      <c r="B221" s="165" t="s">
        <v>495</v>
      </c>
      <c r="C221" s="167">
        <v>0</v>
      </c>
      <c r="D221" s="167">
        <v>0</v>
      </c>
    </row>
    <row r="222" spans="1:4" x14ac:dyDescent="0.25">
      <c r="A222" s="164" t="s">
        <v>496</v>
      </c>
      <c r="B222" s="165" t="s">
        <v>497</v>
      </c>
      <c r="C222" s="167">
        <v>47689037.5</v>
      </c>
      <c r="D222" s="167">
        <v>45343675</v>
      </c>
    </row>
    <row r="223" spans="1:4" x14ac:dyDescent="0.25">
      <c r="A223" s="164" t="s">
        <v>498</v>
      </c>
      <c r="B223" s="165" t="s">
        <v>499</v>
      </c>
      <c r="C223" s="167">
        <v>0</v>
      </c>
      <c r="D223" s="167">
        <v>0</v>
      </c>
    </row>
    <row r="224" spans="1:4" x14ac:dyDescent="0.25">
      <c r="A224" s="164" t="s">
        <v>500</v>
      </c>
      <c r="B224" s="165" t="s">
        <v>501</v>
      </c>
      <c r="C224" s="167">
        <v>0</v>
      </c>
      <c r="D224" s="167">
        <v>0</v>
      </c>
    </row>
    <row r="225" spans="1:4" x14ac:dyDescent="0.25">
      <c r="A225" s="164" t="s">
        <v>502</v>
      </c>
      <c r="B225" s="165" t="s">
        <v>503</v>
      </c>
      <c r="C225" s="167">
        <v>0</v>
      </c>
      <c r="D225" s="167">
        <v>0</v>
      </c>
    </row>
    <row r="226" spans="1:4" x14ac:dyDescent="0.25">
      <c r="A226" s="164" t="s">
        <v>415</v>
      </c>
      <c r="B226" s="165" t="s">
        <v>504</v>
      </c>
      <c r="C226" s="166">
        <v>4311195.0999999996</v>
      </c>
      <c r="D226" s="166">
        <v>4602057.68</v>
      </c>
    </row>
    <row r="227" spans="1:4" x14ac:dyDescent="0.25">
      <c r="A227" s="164" t="s">
        <v>417</v>
      </c>
      <c r="B227" s="165" t="s">
        <v>505</v>
      </c>
      <c r="C227" s="167">
        <v>0</v>
      </c>
      <c r="D227" s="167">
        <v>0</v>
      </c>
    </row>
    <row r="228" spans="1:4" x14ac:dyDescent="0.25">
      <c r="A228" s="164" t="s">
        <v>419</v>
      </c>
      <c r="B228" s="165" t="s">
        <v>506</v>
      </c>
      <c r="C228" s="167">
        <v>1570960.67</v>
      </c>
      <c r="D228" s="167">
        <v>1578815.47</v>
      </c>
    </row>
    <row r="229" spans="1:4" x14ac:dyDescent="0.25">
      <c r="A229" s="164" t="s">
        <v>421</v>
      </c>
      <c r="B229" s="165" t="s">
        <v>507</v>
      </c>
      <c r="C229" s="167">
        <v>2740234.43</v>
      </c>
      <c r="D229" s="167">
        <v>3023242.21</v>
      </c>
    </row>
    <row r="230" spans="1:4" x14ac:dyDescent="0.25">
      <c r="A230" s="164" t="s">
        <v>508</v>
      </c>
      <c r="B230" s="165" t="s">
        <v>509</v>
      </c>
      <c r="C230" s="167">
        <v>0</v>
      </c>
      <c r="D230" s="167">
        <v>0</v>
      </c>
    </row>
    <row r="231" spans="1:4" x14ac:dyDescent="0.25">
      <c r="A231" s="161" t="s">
        <v>510</v>
      </c>
      <c r="B231" s="162" t="s">
        <v>511</v>
      </c>
      <c r="C231" s="168">
        <v>20232813597.57</v>
      </c>
      <c r="D231" s="168">
        <v>21639168467.389999</v>
      </c>
    </row>
    <row r="232" spans="1:4" x14ac:dyDescent="0.25">
      <c r="A232" s="164" t="s">
        <v>512</v>
      </c>
      <c r="B232" s="165" t="s">
        <v>513</v>
      </c>
      <c r="C232" s="167">
        <v>0</v>
      </c>
      <c r="D232" s="167">
        <v>0</v>
      </c>
    </row>
    <row r="233" spans="1:4" x14ac:dyDescent="0.25">
      <c r="A233" s="161" t="s">
        <v>514</v>
      </c>
      <c r="B233" s="162" t="s">
        <v>154</v>
      </c>
      <c r="C233" s="169">
        <v>0</v>
      </c>
      <c r="D233" s="169">
        <v>0</v>
      </c>
    </row>
    <row r="234" spans="1:4" x14ac:dyDescent="0.25">
      <c r="A234" s="164" t="s">
        <v>515</v>
      </c>
      <c r="B234" s="165" t="s">
        <v>516</v>
      </c>
      <c r="C234" s="167">
        <v>0</v>
      </c>
      <c r="D234" s="167">
        <v>0</v>
      </c>
    </row>
    <row r="235" spans="1:4" x14ac:dyDescent="0.25">
      <c r="A235" s="164" t="s">
        <v>517</v>
      </c>
      <c r="B235" s="165" t="s">
        <v>518</v>
      </c>
      <c r="C235" s="167">
        <v>0</v>
      </c>
      <c r="D235" s="167">
        <v>0</v>
      </c>
    </row>
    <row r="236" spans="1:4" x14ac:dyDescent="0.25">
      <c r="A236" s="164" t="s">
        <v>519</v>
      </c>
      <c r="B236" s="165" t="s">
        <v>520</v>
      </c>
      <c r="C236" s="166">
        <v>0</v>
      </c>
      <c r="D236" s="166">
        <v>0</v>
      </c>
    </row>
    <row r="237" spans="1:4" x14ac:dyDescent="0.25">
      <c r="A237" s="164" t="s">
        <v>936</v>
      </c>
      <c r="B237" s="165" t="s">
        <v>521</v>
      </c>
      <c r="C237" s="167">
        <v>0</v>
      </c>
      <c r="D237" s="167">
        <v>0</v>
      </c>
    </row>
    <row r="238" spans="1:4" x14ac:dyDescent="0.25">
      <c r="A238" s="164" t="s">
        <v>937</v>
      </c>
      <c r="B238" s="165" t="s">
        <v>522</v>
      </c>
      <c r="C238" s="167">
        <v>0</v>
      </c>
      <c r="D238" s="167">
        <v>0</v>
      </c>
    </row>
    <row r="239" spans="1:4" x14ac:dyDescent="0.25">
      <c r="A239" s="164" t="s">
        <v>938</v>
      </c>
      <c r="B239" s="165" t="s">
        <v>523</v>
      </c>
      <c r="C239" s="166">
        <v>0</v>
      </c>
      <c r="D239" s="166">
        <v>0</v>
      </c>
    </row>
    <row r="240" spans="1:4" x14ac:dyDescent="0.25">
      <c r="A240" s="164" t="s">
        <v>939</v>
      </c>
      <c r="B240" s="165" t="s">
        <v>524</v>
      </c>
      <c r="C240" s="167">
        <v>0</v>
      </c>
      <c r="D240" s="167">
        <v>0</v>
      </c>
    </row>
    <row r="241" spans="1:4" x14ac:dyDescent="0.25">
      <c r="A241" s="164" t="s">
        <v>940</v>
      </c>
      <c r="B241" s="165" t="s">
        <v>525</v>
      </c>
      <c r="C241" s="167">
        <v>0</v>
      </c>
      <c r="D241" s="167">
        <v>0</v>
      </c>
    </row>
    <row r="242" spans="1:4" x14ac:dyDescent="0.25">
      <c r="A242" s="164" t="s">
        <v>526</v>
      </c>
      <c r="B242" s="165" t="s">
        <v>527</v>
      </c>
      <c r="C242" s="166">
        <v>0</v>
      </c>
      <c r="D242" s="166">
        <v>0</v>
      </c>
    </row>
    <row r="243" spans="1:4" x14ac:dyDescent="0.25">
      <c r="A243" s="164" t="s">
        <v>941</v>
      </c>
      <c r="B243" s="165" t="s">
        <v>528</v>
      </c>
      <c r="C243" s="166">
        <v>0</v>
      </c>
      <c r="D243" s="166">
        <v>0</v>
      </c>
    </row>
    <row r="244" spans="1:4" x14ac:dyDescent="0.25">
      <c r="A244" s="164" t="s">
        <v>942</v>
      </c>
      <c r="B244" s="165" t="s">
        <v>529</v>
      </c>
      <c r="C244" s="167">
        <v>0</v>
      </c>
      <c r="D244" s="167">
        <v>0</v>
      </c>
    </row>
    <row r="245" spans="1:4" x14ac:dyDescent="0.25">
      <c r="A245" s="164" t="s">
        <v>943</v>
      </c>
      <c r="B245" s="165" t="s">
        <v>530</v>
      </c>
      <c r="C245" s="167">
        <v>0</v>
      </c>
      <c r="D245" s="167">
        <v>0</v>
      </c>
    </row>
    <row r="246" spans="1:4" x14ac:dyDescent="0.25">
      <c r="A246" s="164" t="s">
        <v>944</v>
      </c>
      <c r="B246" s="165" t="s">
        <v>531</v>
      </c>
      <c r="C246" s="167">
        <v>0</v>
      </c>
      <c r="D246" s="167">
        <v>0</v>
      </c>
    </row>
    <row r="247" spans="1:4" x14ac:dyDescent="0.25">
      <c r="A247" s="164" t="s">
        <v>945</v>
      </c>
      <c r="B247" s="165" t="s">
        <v>532</v>
      </c>
      <c r="C247" s="167">
        <v>0</v>
      </c>
      <c r="D247" s="167">
        <v>0</v>
      </c>
    </row>
    <row r="248" spans="1:4" x14ac:dyDescent="0.25">
      <c r="A248" s="164" t="s">
        <v>946</v>
      </c>
      <c r="B248" s="165" t="s">
        <v>533</v>
      </c>
      <c r="C248" s="167">
        <v>0</v>
      </c>
      <c r="D248" s="167">
        <v>0</v>
      </c>
    </row>
    <row r="249" spans="1:4" x14ac:dyDescent="0.25">
      <c r="A249" s="161" t="s">
        <v>534</v>
      </c>
      <c r="B249" s="162" t="s">
        <v>535</v>
      </c>
      <c r="C249" s="168">
        <v>0</v>
      </c>
      <c r="D249" s="168">
        <v>0</v>
      </c>
    </row>
    <row r="250" spans="1:4" x14ac:dyDescent="0.25">
      <c r="A250" s="161" t="s">
        <v>536</v>
      </c>
      <c r="B250" s="162" t="s">
        <v>154</v>
      </c>
      <c r="C250" s="169">
        <v>0</v>
      </c>
      <c r="D250" s="169">
        <v>0</v>
      </c>
    </row>
    <row r="251" spans="1:4" x14ac:dyDescent="0.25">
      <c r="A251" s="164" t="s">
        <v>947</v>
      </c>
      <c r="B251" s="165" t="s">
        <v>537</v>
      </c>
      <c r="C251" s="166">
        <v>0</v>
      </c>
      <c r="D251" s="166">
        <v>0</v>
      </c>
    </row>
    <row r="252" spans="1:4" x14ac:dyDescent="0.25">
      <c r="A252" s="164" t="s">
        <v>948</v>
      </c>
      <c r="B252" s="165" t="s">
        <v>538</v>
      </c>
      <c r="C252" s="167">
        <v>0</v>
      </c>
      <c r="D252" s="167">
        <v>0</v>
      </c>
    </row>
    <row r="253" spans="1:4" x14ac:dyDescent="0.25">
      <c r="A253" s="164" t="s">
        <v>949</v>
      </c>
      <c r="B253" s="165" t="s">
        <v>539</v>
      </c>
      <c r="C253" s="167">
        <v>0</v>
      </c>
      <c r="D253" s="167">
        <v>0</v>
      </c>
    </row>
    <row r="254" spans="1:4" x14ac:dyDescent="0.25">
      <c r="A254" s="164" t="s">
        <v>950</v>
      </c>
      <c r="B254" s="165" t="s">
        <v>540</v>
      </c>
      <c r="C254" s="166">
        <v>0</v>
      </c>
      <c r="D254" s="166">
        <v>0</v>
      </c>
    </row>
    <row r="255" spans="1:4" x14ac:dyDescent="0.25">
      <c r="A255" s="164" t="s">
        <v>951</v>
      </c>
      <c r="B255" s="165" t="s">
        <v>541</v>
      </c>
      <c r="C255" s="166">
        <v>0</v>
      </c>
      <c r="D255" s="166">
        <v>0</v>
      </c>
    </row>
    <row r="256" spans="1:4" x14ac:dyDescent="0.25">
      <c r="A256" s="164" t="s">
        <v>952</v>
      </c>
      <c r="B256" s="165" t="s">
        <v>542</v>
      </c>
      <c r="C256" s="167">
        <v>0</v>
      </c>
      <c r="D256" s="167">
        <v>0</v>
      </c>
    </row>
    <row r="257" spans="1:4" x14ac:dyDescent="0.25">
      <c r="A257" s="164" t="s">
        <v>953</v>
      </c>
      <c r="B257" s="165" t="s">
        <v>543</v>
      </c>
      <c r="C257" s="167">
        <v>0</v>
      </c>
      <c r="D257" s="167">
        <v>0</v>
      </c>
    </row>
    <row r="258" spans="1:4" ht="31.5" x14ac:dyDescent="0.25">
      <c r="A258" s="164" t="s">
        <v>954</v>
      </c>
      <c r="B258" s="165" t="s">
        <v>544</v>
      </c>
      <c r="C258" s="167">
        <v>0</v>
      </c>
      <c r="D258" s="167">
        <v>0</v>
      </c>
    </row>
    <row r="259" spans="1:4" ht="31.5" x14ac:dyDescent="0.25">
      <c r="A259" s="164" t="s">
        <v>955</v>
      </c>
      <c r="B259" s="165" t="s">
        <v>545</v>
      </c>
      <c r="C259" s="167">
        <v>0</v>
      </c>
      <c r="D259" s="167">
        <v>0</v>
      </c>
    </row>
    <row r="260" spans="1:4" x14ac:dyDescent="0.25">
      <c r="A260" s="164" t="s">
        <v>956</v>
      </c>
      <c r="B260" s="165" t="s">
        <v>546</v>
      </c>
      <c r="C260" s="167">
        <v>0</v>
      </c>
      <c r="D260" s="167">
        <v>0</v>
      </c>
    </row>
    <row r="261" spans="1:4" x14ac:dyDescent="0.25">
      <c r="A261" s="161" t="s">
        <v>547</v>
      </c>
      <c r="B261" s="162" t="s">
        <v>548</v>
      </c>
      <c r="C261" s="168">
        <v>0</v>
      </c>
      <c r="D261" s="168">
        <v>0</v>
      </c>
    </row>
    <row r="262" spans="1:4" x14ac:dyDescent="0.25">
      <c r="A262" s="161" t="s">
        <v>549</v>
      </c>
      <c r="B262" s="162" t="s">
        <v>154</v>
      </c>
      <c r="C262" s="169">
        <v>0</v>
      </c>
      <c r="D262" s="169">
        <v>0</v>
      </c>
    </row>
    <row r="263" spans="1:4" x14ac:dyDescent="0.25">
      <c r="A263" s="164" t="s">
        <v>515</v>
      </c>
      <c r="B263" s="165" t="s">
        <v>550</v>
      </c>
      <c r="C263" s="167">
        <v>0</v>
      </c>
      <c r="D263" s="167">
        <v>0</v>
      </c>
    </row>
    <row r="264" spans="1:4" x14ac:dyDescent="0.25">
      <c r="A264" s="164" t="s">
        <v>551</v>
      </c>
      <c r="B264" s="165" t="s">
        <v>552</v>
      </c>
      <c r="C264" s="167">
        <v>0</v>
      </c>
      <c r="D264" s="167">
        <v>0</v>
      </c>
    </row>
    <row r="265" spans="1:4" x14ac:dyDescent="0.25">
      <c r="A265" s="164" t="s">
        <v>553</v>
      </c>
      <c r="B265" s="165" t="s">
        <v>554</v>
      </c>
      <c r="C265" s="166">
        <v>0</v>
      </c>
      <c r="D265" s="166">
        <v>0</v>
      </c>
    </row>
    <row r="266" spans="1:4" x14ac:dyDescent="0.25">
      <c r="A266" s="164" t="s">
        <v>936</v>
      </c>
      <c r="B266" s="165" t="s">
        <v>555</v>
      </c>
      <c r="C266" s="167">
        <v>0</v>
      </c>
      <c r="D266" s="167">
        <v>0</v>
      </c>
    </row>
    <row r="267" spans="1:4" x14ac:dyDescent="0.25">
      <c r="A267" s="164" t="s">
        <v>937</v>
      </c>
      <c r="B267" s="165" t="s">
        <v>556</v>
      </c>
      <c r="C267" s="167">
        <v>0</v>
      </c>
      <c r="D267" s="167">
        <v>0</v>
      </c>
    </row>
    <row r="268" spans="1:4" x14ac:dyDescent="0.25">
      <c r="A268" s="164" t="s">
        <v>938</v>
      </c>
      <c r="B268" s="165" t="s">
        <v>557</v>
      </c>
      <c r="C268" s="166">
        <v>0</v>
      </c>
      <c r="D268" s="166">
        <v>0</v>
      </c>
    </row>
    <row r="269" spans="1:4" x14ac:dyDescent="0.25">
      <c r="A269" s="164" t="s">
        <v>939</v>
      </c>
      <c r="B269" s="165" t="s">
        <v>558</v>
      </c>
      <c r="C269" s="167">
        <v>0</v>
      </c>
      <c r="D269" s="167">
        <v>0</v>
      </c>
    </row>
    <row r="270" spans="1:4" x14ac:dyDescent="0.25">
      <c r="A270" s="164" t="s">
        <v>940</v>
      </c>
      <c r="B270" s="165" t="s">
        <v>559</v>
      </c>
      <c r="C270" s="167">
        <v>0</v>
      </c>
      <c r="D270" s="167">
        <v>0</v>
      </c>
    </row>
    <row r="271" spans="1:4" x14ac:dyDescent="0.25">
      <c r="A271" s="164" t="s">
        <v>560</v>
      </c>
      <c r="B271" s="165" t="s">
        <v>561</v>
      </c>
      <c r="C271" s="166">
        <v>0</v>
      </c>
      <c r="D271" s="166">
        <v>0</v>
      </c>
    </row>
    <row r="272" spans="1:4" x14ac:dyDescent="0.25">
      <c r="A272" s="164" t="s">
        <v>941</v>
      </c>
      <c r="B272" s="165" t="s">
        <v>562</v>
      </c>
      <c r="C272" s="166">
        <v>0</v>
      </c>
      <c r="D272" s="166">
        <v>0</v>
      </c>
    </row>
    <row r="273" spans="1:4" x14ac:dyDescent="0.25">
      <c r="A273" s="164" t="s">
        <v>942</v>
      </c>
      <c r="B273" s="165" t="s">
        <v>563</v>
      </c>
      <c r="C273" s="167">
        <v>0</v>
      </c>
      <c r="D273" s="167">
        <v>0</v>
      </c>
    </row>
    <row r="274" spans="1:4" x14ac:dyDescent="0.25">
      <c r="A274" s="164" t="s">
        <v>943</v>
      </c>
      <c r="B274" s="165" t="s">
        <v>564</v>
      </c>
      <c r="C274" s="167">
        <v>0</v>
      </c>
      <c r="D274" s="167">
        <v>0</v>
      </c>
    </row>
    <row r="275" spans="1:4" x14ac:dyDescent="0.25">
      <c r="A275" s="164" t="s">
        <v>944</v>
      </c>
      <c r="B275" s="165" t="s">
        <v>565</v>
      </c>
      <c r="C275" s="167">
        <v>0</v>
      </c>
      <c r="D275" s="167">
        <v>0</v>
      </c>
    </row>
    <row r="276" spans="1:4" x14ac:dyDescent="0.25">
      <c r="A276" s="164" t="s">
        <v>945</v>
      </c>
      <c r="B276" s="165" t="s">
        <v>566</v>
      </c>
      <c r="C276" s="167">
        <v>0</v>
      </c>
      <c r="D276" s="167">
        <v>0</v>
      </c>
    </row>
    <row r="277" spans="1:4" x14ac:dyDescent="0.25">
      <c r="A277" s="164" t="s">
        <v>946</v>
      </c>
      <c r="B277" s="165" t="s">
        <v>567</v>
      </c>
      <c r="C277" s="167">
        <v>0</v>
      </c>
      <c r="D277" s="167">
        <v>0</v>
      </c>
    </row>
    <row r="278" spans="1:4" x14ac:dyDescent="0.25">
      <c r="A278" s="161" t="s">
        <v>568</v>
      </c>
      <c r="B278" s="162" t="s">
        <v>569</v>
      </c>
      <c r="C278" s="168">
        <v>0</v>
      </c>
      <c r="D278" s="168">
        <v>0</v>
      </c>
    </row>
    <row r="279" spans="1:4" x14ac:dyDescent="0.25">
      <c r="A279" s="161" t="s">
        <v>570</v>
      </c>
      <c r="B279" s="162" t="s">
        <v>154</v>
      </c>
      <c r="C279" s="169">
        <v>0</v>
      </c>
      <c r="D279" s="169">
        <v>0</v>
      </c>
    </row>
    <row r="280" spans="1:4" x14ac:dyDescent="0.25">
      <c r="A280" s="164" t="s">
        <v>571</v>
      </c>
      <c r="B280" s="165" t="s">
        <v>572</v>
      </c>
      <c r="C280" s="166">
        <v>0</v>
      </c>
      <c r="D280" s="166">
        <v>0</v>
      </c>
    </row>
    <row r="281" spans="1:4" x14ac:dyDescent="0.25">
      <c r="A281" s="164" t="s">
        <v>957</v>
      </c>
      <c r="B281" s="165" t="s">
        <v>573</v>
      </c>
      <c r="C281" s="167">
        <v>0</v>
      </c>
      <c r="D281" s="167">
        <v>0</v>
      </c>
    </row>
    <row r="282" spans="1:4" x14ac:dyDescent="0.25">
      <c r="A282" s="164" t="s">
        <v>958</v>
      </c>
      <c r="B282" s="165" t="s">
        <v>574</v>
      </c>
      <c r="C282" s="166">
        <v>0</v>
      </c>
      <c r="D282" s="166">
        <v>0</v>
      </c>
    </row>
    <row r="283" spans="1:4" x14ac:dyDescent="0.25">
      <c r="A283" s="164" t="s">
        <v>959</v>
      </c>
      <c r="B283" s="165" t="s">
        <v>575</v>
      </c>
      <c r="C283" s="167">
        <v>0</v>
      </c>
      <c r="D283" s="167">
        <v>0</v>
      </c>
    </row>
    <row r="284" spans="1:4" x14ac:dyDescent="0.25">
      <c r="A284" s="164" t="s">
        <v>960</v>
      </c>
      <c r="B284" s="165" t="s">
        <v>576</v>
      </c>
      <c r="C284" s="167">
        <v>0</v>
      </c>
      <c r="D284" s="167">
        <v>0</v>
      </c>
    </row>
    <row r="285" spans="1:4" x14ac:dyDescent="0.25">
      <c r="A285" s="164" t="s">
        <v>961</v>
      </c>
      <c r="B285" s="165" t="s">
        <v>577</v>
      </c>
      <c r="C285" s="167">
        <v>0</v>
      </c>
      <c r="D285" s="167">
        <v>0</v>
      </c>
    </row>
    <row r="286" spans="1:4" x14ac:dyDescent="0.25">
      <c r="A286" s="164" t="s">
        <v>962</v>
      </c>
      <c r="B286" s="165" t="s">
        <v>578</v>
      </c>
      <c r="C286" s="166">
        <v>0</v>
      </c>
      <c r="D286" s="166">
        <v>0</v>
      </c>
    </row>
    <row r="287" spans="1:4" x14ac:dyDescent="0.25">
      <c r="A287" s="164" t="s">
        <v>963</v>
      </c>
      <c r="B287" s="165" t="s">
        <v>579</v>
      </c>
      <c r="C287" s="167">
        <v>0</v>
      </c>
      <c r="D287" s="167">
        <v>0</v>
      </c>
    </row>
    <row r="288" spans="1:4" x14ac:dyDescent="0.25">
      <c r="A288" s="164" t="s">
        <v>964</v>
      </c>
      <c r="B288" s="165" t="s">
        <v>580</v>
      </c>
      <c r="C288" s="167">
        <v>0</v>
      </c>
      <c r="D288" s="167">
        <v>0</v>
      </c>
    </row>
    <row r="289" spans="1:4" x14ac:dyDescent="0.25">
      <c r="A289" s="164" t="s">
        <v>965</v>
      </c>
      <c r="B289" s="165" t="s">
        <v>581</v>
      </c>
      <c r="C289" s="167">
        <v>0</v>
      </c>
      <c r="D289" s="167">
        <v>0</v>
      </c>
    </row>
    <row r="290" spans="1:4" x14ac:dyDescent="0.25">
      <c r="A290" s="164" t="s">
        <v>966</v>
      </c>
      <c r="B290" s="165" t="s">
        <v>582</v>
      </c>
      <c r="C290" s="166">
        <v>0</v>
      </c>
      <c r="D290" s="166">
        <v>0</v>
      </c>
    </row>
    <row r="291" spans="1:4" x14ac:dyDescent="0.25">
      <c r="A291" s="164" t="s">
        <v>967</v>
      </c>
      <c r="B291" s="165" t="s">
        <v>583</v>
      </c>
      <c r="C291" s="167">
        <v>0</v>
      </c>
      <c r="D291" s="167">
        <v>0</v>
      </c>
    </row>
    <row r="292" spans="1:4" x14ac:dyDescent="0.25">
      <c r="A292" s="164" t="s">
        <v>968</v>
      </c>
      <c r="B292" s="165" t="s">
        <v>584</v>
      </c>
      <c r="C292" s="167">
        <v>0</v>
      </c>
      <c r="D292" s="167">
        <v>0</v>
      </c>
    </row>
    <row r="293" spans="1:4" x14ac:dyDescent="0.25">
      <c r="A293" s="164" t="s">
        <v>969</v>
      </c>
      <c r="B293" s="165" t="s">
        <v>585</v>
      </c>
      <c r="C293" s="167">
        <v>0</v>
      </c>
      <c r="D293" s="167">
        <v>0</v>
      </c>
    </row>
    <row r="294" spans="1:4" x14ac:dyDescent="0.25">
      <c r="A294" s="164" t="s">
        <v>970</v>
      </c>
      <c r="B294" s="165" t="s">
        <v>586</v>
      </c>
      <c r="C294" s="167">
        <v>0</v>
      </c>
      <c r="D294" s="167">
        <v>0</v>
      </c>
    </row>
    <row r="295" spans="1:4" x14ac:dyDescent="0.25">
      <c r="A295" s="164" t="s">
        <v>971</v>
      </c>
      <c r="B295" s="165" t="s">
        <v>587</v>
      </c>
      <c r="C295" s="167">
        <v>0</v>
      </c>
      <c r="D295" s="167">
        <v>0</v>
      </c>
    </row>
    <row r="296" spans="1:4" x14ac:dyDescent="0.25">
      <c r="A296" s="164" t="s">
        <v>972</v>
      </c>
      <c r="B296" s="165" t="s">
        <v>588</v>
      </c>
      <c r="C296" s="166">
        <v>0</v>
      </c>
      <c r="D296" s="166">
        <v>0</v>
      </c>
    </row>
    <row r="297" spans="1:4" x14ac:dyDescent="0.25">
      <c r="A297" s="164" t="s">
        <v>973</v>
      </c>
      <c r="B297" s="165" t="s">
        <v>589</v>
      </c>
      <c r="C297" s="167">
        <v>0</v>
      </c>
      <c r="D297" s="167">
        <v>0</v>
      </c>
    </row>
    <row r="298" spans="1:4" x14ac:dyDescent="0.25">
      <c r="A298" s="164" t="s">
        <v>974</v>
      </c>
      <c r="B298" s="165" t="s">
        <v>590</v>
      </c>
      <c r="C298" s="167">
        <v>0</v>
      </c>
      <c r="D298" s="167">
        <v>0</v>
      </c>
    </row>
    <row r="299" spans="1:4" ht="31.5" x14ac:dyDescent="0.25">
      <c r="A299" s="164" t="s">
        <v>975</v>
      </c>
      <c r="B299" s="165" t="s">
        <v>591</v>
      </c>
      <c r="C299" s="166">
        <v>0</v>
      </c>
      <c r="D299" s="166">
        <v>0</v>
      </c>
    </row>
    <row r="300" spans="1:4" ht="31.5" x14ac:dyDescent="0.25">
      <c r="A300" s="164" t="s">
        <v>976</v>
      </c>
      <c r="B300" s="165" t="s">
        <v>592</v>
      </c>
      <c r="C300" s="167">
        <v>0</v>
      </c>
      <c r="D300" s="167">
        <v>0</v>
      </c>
    </row>
    <row r="301" spans="1:4" ht="31.5" x14ac:dyDescent="0.25">
      <c r="A301" s="164" t="s">
        <v>977</v>
      </c>
      <c r="B301" s="165" t="s">
        <v>593</v>
      </c>
      <c r="C301" s="167">
        <v>0</v>
      </c>
      <c r="D301" s="167">
        <v>0</v>
      </c>
    </row>
    <row r="302" spans="1:4" x14ac:dyDescent="0.25">
      <c r="A302" s="164" t="s">
        <v>978</v>
      </c>
      <c r="B302" s="165" t="s">
        <v>594</v>
      </c>
      <c r="C302" s="167">
        <v>0</v>
      </c>
      <c r="D302" s="167">
        <v>0</v>
      </c>
    </row>
    <row r="303" spans="1:4" x14ac:dyDescent="0.25">
      <c r="A303" s="164" t="s">
        <v>979</v>
      </c>
      <c r="B303" s="165" t="s">
        <v>595</v>
      </c>
      <c r="C303" s="167">
        <v>0</v>
      </c>
      <c r="D303" s="167">
        <v>0</v>
      </c>
    </row>
    <row r="304" spans="1:4" x14ac:dyDescent="0.25">
      <c r="A304" s="164" t="s">
        <v>980</v>
      </c>
      <c r="B304" s="165" t="s">
        <v>596</v>
      </c>
      <c r="C304" s="166">
        <v>0</v>
      </c>
      <c r="D304" s="166">
        <v>0</v>
      </c>
    </row>
    <row r="305" spans="1:4" x14ac:dyDescent="0.25">
      <c r="A305" s="164" t="s">
        <v>981</v>
      </c>
      <c r="B305" s="165" t="s">
        <v>597</v>
      </c>
      <c r="C305" s="167">
        <v>0</v>
      </c>
      <c r="D305" s="167">
        <v>0</v>
      </c>
    </row>
    <row r="306" spans="1:4" x14ac:dyDescent="0.25">
      <c r="A306" s="164" t="s">
        <v>982</v>
      </c>
      <c r="B306" s="165" t="s">
        <v>598</v>
      </c>
      <c r="C306" s="167">
        <v>0</v>
      </c>
      <c r="D306" s="167">
        <v>0</v>
      </c>
    </row>
    <row r="307" spans="1:4" x14ac:dyDescent="0.25">
      <c r="A307" s="164" t="s">
        <v>983</v>
      </c>
      <c r="B307" s="165" t="s">
        <v>599</v>
      </c>
      <c r="C307" s="166">
        <v>0</v>
      </c>
      <c r="D307" s="166">
        <v>0</v>
      </c>
    </row>
    <row r="308" spans="1:4" x14ac:dyDescent="0.25">
      <c r="A308" s="164" t="s">
        <v>984</v>
      </c>
      <c r="B308" s="165" t="s">
        <v>600</v>
      </c>
      <c r="C308" s="167">
        <v>0</v>
      </c>
      <c r="D308" s="167">
        <v>0</v>
      </c>
    </row>
    <row r="309" spans="1:4" x14ac:dyDescent="0.25">
      <c r="A309" s="164" t="s">
        <v>985</v>
      </c>
      <c r="B309" s="165" t="s">
        <v>601</v>
      </c>
      <c r="C309" s="167">
        <v>0</v>
      </c>
      <c r="D309" s="167">
        <v>0</v>
      </c>
    </row>
    <row r="310" spans="1:4" x14ac:dyDescent="0.25">
      <c r="A310" s="164" t="s">
        <v>986</v>
      </c>
      <c r="B310" s="165" t="s">
        <v>602</v>
      </c>
      <c r="C310" s="166">
        <v>0</v>
      </c>
      <c r="D310" s="166">
        <v>0</v>
      </c>
    </row>
    <row r="311" spans="1:4" x14ac:dyDescent="0.25">
      <c r="A311" s="164" t="s">
        <v>987</v>
      </c>
      <c r="B311" s="165" t="s">
        <v>603</v>
      </c>
      <c r="C311" s="167">
        <v>0</v>
      </c>
      <c r="D311" s="167">
        <v>0</v>
      </c>
    </row>
    <row r="312" spans="1:4" x14ac:dyDescent="0.25">
      <c r="A312" s="164" t="s">
        <v>988</v>
      </c>
      <c r="B312" s="165" t="s">
        <v>604</v>
      </c>
      <c r="C312" s="167">
        <v>0</v>
      </c>
      <c r="D312" s="167">
        <v>0</v>
      </c>
    </row>
    <row r="313" spans="1:4" x14ac:dyDescent="0.25">
      <c r="A313" s="164" t="s">
        <v>989</v>
      </c>
      <c r="B313" s="165" t="s">
        <v>605</v>
      </c>
      <c r="C313" s="167">
        <v>0</v>
      </c>
      <c r="D313" s="167">
        <v>0</v>
      </c>
    </row>
    <row r="314" spans="1:4" x14ac:dyDescent="0.25">
      <c r="A314" s="164" t="s">
        <v>990</v>
      </c>
      <c r="B314" s="165" t="s">
        <v>606</v>
      </c>
      <c r="C314" s="167">
        <v>0</v>
      </c>
      <c r="D314" s="167">
        <v>0</v>
      </c>
    </row>
    <row r="315" spans="1:4" x14ac:dyDescent="0.25">
      <c r="A315" s="164" t="s">
        <v>607</v>
      </c>
      <c r="B315" s="165" t="s">
        <v>608</v>
      </c>
      <c r="C315" s="166">
        <v>0</v>
      </c>
      <c r="D315" s="166">
        <v>0</v>
      </c>
    </row>
    <row r="316" spans="1:4" x14ac:dyDescent="0.25">
      <c r="A316" s="164" t="s">
        <v>991</v>
      </c>
      <c r="B316" s="165" t="s">
        <v>609</v>
      </c>
      <c r="C316" s="167">
        <v>0</v>
      </c>
      <c r="D316" s="167">
        <v>0</v>
      </c>
    </row>
    <row r="317" spans="1:4" x14ac:dyDescent="0.25">
      <c r="A317" s="164" t="s">
        <v>992</v>
      </c>
      <c r="B317" s="165" t="s">
        <v>610</v>
      </c>
      <c r="C317" s="167">
        <v>0</v>
      </c>
      <c r="D317" s="167">
        <v>0</v>
      </c>
    </row>
    <row r="318" spans="1:4" x14ac:dyDescent="0.25">
      <c r="A318" s="164" t="s">
        <v>611</v>
      </c>
      <c r="B318" s="165" t="s">
        <v>612</v>
      </c>
      <c r="C318" s="166">
        <v>0</v>
      </c>
      <c r="D318" s="166">
        <v>0</v>
      </c>
    </row>
    <row r="319" spans="1:4" x14ac:dyDescent="0.25">
      <c r="A319" s="164" t="s">
        <v>993</v>
      </c>
      <c r="B319" s="165" t="s">
        <v>613</v>
      </c>
      <c r="C319" s="167">
        <v>0</v>
      </c>
      <c r="D319" s="167">
        <v>0</v>
      </c>
    </row>
    <row r="320" spans="1:4" x14ac:dyDescent="0.25">
      <c r="A320" s="164" t="s">
        <v>994</v>
      </c>
      <c r="B320" s="165" t="s">
        <v>614</v>
      </c>
      <c r="C320" s="167">
        <v>0</v>
      </c>
      <c r="D320" s="167">
        <v>0</v>
      </c>
    </row>
    <row r="321" spans="1:4" x14ac:dyDescent="0.25">
      <c r="A321" s="164" t="s">
        <v>995</v>
      </c>
      <c r="B321" s="165" t="s">
        <v>615</v>
      </c>
      <c r="C321" s="166">
        <v>0</v>
      </c>
      <c r="D321" s="166">
        <v>0</v>
      </c>
    </row>
    <row r="322" spans="1:4" x14ac:dyDescent="0.25">
      <c r="A322" s="164" t="s">
        <v>996</v>
      </c>
      <c r="B322" s="165" t="s">
        <v>616</v>
      </c>
      <c r="C322" s="167">
        <v>0</v>
      </c>
      <c r="D322" s="167">
        <v>0</v>
      </c>
    </row>
    <row r="323" spans="1:4" x14ac:dyDescent="0.25">
      <c r="A323" s="164" t="s">
        <v>997</v>
      </c>
      <c r="B323" s="165" t="s">
        <v>617</v>
      </c>
      <c r="C323" s="167">
        <v>0</v>
      </c>
      <c r="D323" s="167">
        <v>0</v>
      </c>
    </row>
    <row r="324" spans="1:4" x14ac:dyDescent="0.25">
      <c r="A324" s="164" t="s">
        <v>998</v>
      </c>
      <c r="B324" s="165" t="s">
        <v>618</v>
      </c>
      <c r="C324" s="167">
        <v>0</v>
      </c>
      <c r="D324" s="167">
        <v>0</v>
      </c>
    </row>
    <row r="325" spans="1:4" x14ac:dyDescent="0.25">
      <c r="A325" s="164" t="s">
        <v>999</v>
      </c>
      <c r="B325" s="165" t="s">
        <v>619</v>
      </c>
      <c r="C325" s="166">
        <v>0</v>
      </c>
      <c r="D325" s="166">
        <v>0</v>
      </c>
    </row>
    <row r="326" spans="1:4" x14ac:dyDescent="0.25">
      <c r="A326" s="164" t="s">
        <v>1000</v>
      </c>
      <c r="B326" s="165" t="s">
        <v>620</v>
      </c>
      <c r="C326" s="167">
        <v>0</v>
      </c>
      <c r="D326" s="167">
        <v>0</v>
      </c>
    </row>
    <row r="327" spans="1:4" x14ac:dyDescent="0.25">
      <c r="A327" s="164" t="s">
        <v>1001</v>
      </c>
      <c r="B327" s="165" t="s">
        <v>621</v>
      </c>
      <c r="C327" s="167">
        <v>0</v>
      </c>
      <c r="D327" s="167">
        <v>0</v>
      </c>
    </row>
    <row r="328" spans="1:4" x14ac:dyDescent="0.25">
      <c r="A328" s="161" t="s">
        <v>622</v>
      </c>
      <c r="B328" s="162" t="s">
        <v>623</v>
      </c>
      <c r="C328" s="168">
        <v>0</v>
      </c>
      <c r="D328" s="168">
        <v>0</v>
      </c>
    </row>
    <row r="329" spans="1:4" x14ac:dyDescent="0.25">
      <c r="A329" s="161" t="s">
        <v>624</v>
      </c>
      <c r="B329" s="162" t="s">
        <v>625</v>
      </c>
      <c r="C329" s="168">
        <v>20232813597.57</v>
      </c>
      <c r="D329" s="168">
        <v>21639168467.389999</v>
      </c>
    </row>
    <row r="330" spans="1:4" x14ac:dyDescent="0.25">
      <c r="A330" s="161" t="s">
        <v>626</v>
      </c>
      <c r="B330" s="162" t="s">
        <v>627</v>
      </c>
      <c r="C330" s="168">
        <v>22442481145.09</v>
      </c>
      <c r="D330" s="168">
        <v>23818475417.119999</v>
      </c>
    </row>
    <row r="331" spans="1:4" x14ac:dyDescent="0.25">
      <c r="A331" s="161" t="s">
        <v>628</v>
      </c>
      <c r="B331" s="162" t="s">
        <v>154</v>
      </c>
      <c r="C331" s="169">
        <v>0</v>
      </c>
      <c r="D331" s="169">
        <v>0</v>
      </c>
    </row>
    <row r="332" spans="1:4" x14ac:dyDescent="0.25">
      <c r="A332" s="161" t="s">
        <v>629</v>
      </c>
      <c r="B332" s="162" t="s">
        <v>154</v>
      </c>
      <c r="C332" s="169">
        <v>0</v>
      </c>
      <c r="D332" s="169">
        <v>0</v>
      </c>
    </row>
    <row r="333" spans="1:4" x14ac:dyDescent="0.25">
      <c r="A333" s="161" t="s">
        <v>630</v>
      </c>
      <c r="B333" s="162" t="s">
        <v>154</v>
      </c>
      <c r="C333" s="169">
        <v>0</v>
      </c>
      <c r="D333" s="169">
        <v>0</v>
      </c>
    </row>
    <row r="334" spans="1:4" ht="31.5" x14ac:dyDescent="0.25">
      <c r="A334" s="164" t="s">
        <v>631</v>
      </c>
      <c r="B334" s="165" t="s">
        <v>632</v>
      </c>
      <c r="C334" s="167">
        <v>0</v>
      </c>
      <c r="D334" s="167">
        <v>0</v>
      </c>
    </row>
    <row r="335" spans="1:4" ht="31.5" x14ac:dyDescent="0.25">
      <c r="A335" s="164" t="s">
        <v>633</v>
      </c>
      <c r="B335" s="165" t="s">
        <v>634</v>
      </c>
      <c r="C335" s="167">
        <v>0</v>
      </c>
      <c r="D335" s="167">
        <v>0</v>
      </c>
    </row>
    <row r="336" spans="1:4" ht="31.5" x14ac:dyDescent="0.25">
      <c r="A336" s="164" t="s">
        <v>635</v>
      </c>
      <c r="B336" s="165" t="s">
        <v>636</v>
      </c>
      <c r="C336" s="167">
        <v>0</v>
      </c>
      <c r="D336" s="167">
        <v>0</v>
      </c>
    </row>
    <row r="337" spans="1:4" ht="31.5" x14ac:dyDescent="0.25">
      <c r="A337" s="164" t="s">
        <v>637</v>
      </c>
      <c r="B337" s="165" t="s">
        <v>638</v>
      </c>
      <c r="C337" s="167">
        <v>0</v>
      </c>
      <c r="D337" s="167">
        <v>0</v>
      </c>
    </row>
    <row r="338" spans="1:4" ht="31.5" x14ac:dyDescent="0.25">
      <c r="A338" s="164" t="s">
        <v>639</v>
      </c>
      <c r="B338" s="165" t="s">
        <v>640</v>
      </c>
      <c r="C338" s="167">
        <v>2628852.6800000002</v>
      </c>
      <c r="D338" s="167">
        <v>30211318.710000001</v>
      </c>
    </row>
    <row r="339" spans="1:4" ht="31.5" x14ac:dyDescent="0.25">
      <c r="A339" s="164" t="s">
        <v>641</v>
      </c>
      <c r="B339" s="165" t="s">
        <v>642</v>
      </c>
      <c r="C339" s="167">
        <v>0</v>
      </c>
      <c r="D339" s="167">
        <v>172308992</v>
      </c>
    </row>
    <row r="340" spans="1:4" ht="31.5" x14ac:dyDescent="0.25">
      <c r="A340" s="164" t="s">
        <v>643</v>
      </c>
      <c r="B340" s="165" t="s">
        <v>644</v>
      </c>
      <c r="C340" s="167">
        <v>0</v>
      </c>
      <c r="D340" s="167">
        <v>362572479</v>
      </c>
    </row>
    <row r="341" spans="1:4" ht="31.5" x14ac:dyDescent="0.25">
      <c r="A341" s="164" t="s">
        <v>645</v>
      </c>
      <c r="B341" s="165" t="s">
        <v>646</v>
      </c>
      <c r="C341" s="167">
        <v>0</v>
      </c>
      <c r="D341" s="167">
        <v>1463336</v>
      </c>
    </row>
    <row r="342" spans="1:4" ht="31.5" x14ac:dyDescent="0.25">
      <c r="A342" s="164" t="s">
        <v>647</v>
      </c>
      <c r="B342" s="165" t="s">
        <v>648</v>
      </c>
      <c r="C342" s="167">
        <v>0</v>
      </c>
      <c r="D342" s="167">
        <v>0</v>
      </c>
    </row>
    <row r="343" spans="1:4" ht="31.5" x14ac:dyDescent="0.25">
      <c r="A343" s="164" t="s">
        <v>649</v>
      </c>
      <c r="B343" s="165" t="s">
        <v>650</v>
      </c>
      <c r="C343" s="167">
        <v>0</v>
      </c>
      <c r="D343" s="167">
        <v>0</v>
      </c>
    </row>
    <row r="344" spans="1:4" x14ac:dyDescent="0.25">
      <c r="A344" s="164" t="s">
        <v>651</v>
      </c>
      <c r="B344" s="165" t="s">
        <v>652</v>
      </c>
      <c r="C344" s="167">
        <v>0</v>
      </c>
      <c r="D344" s="167">
        <v>0</v>
      </c>
    </row>
    <row r="345" spans="1:4" ht="31.5" x14ac:dyDescent="0.25">
      <c r="A345" s="164" t="s">
        <v>653</v>
      </c>
      <c r="B345" s="165" t="s">
        <v>654</v>
      </c>
      <c r="C345" s="167">
        <v>0</v>
      </c>
      <c r="D345" s="167">
        <v>17560873</v>
      </c>
    </row>
    <row r="346" spans="1:4" x14ac:dyDescent="0.25">
      <c r="A346" s="164" t="s">
        <v>655</v>
      </c>
      <c r="B346" s="165" t="s">
        <v>656</v>
      </c>
      <c r="C346" s="167">
        <v>0</v>
      </c>
      <c r="D346" s="167">
        <v>2768215</v>
      </c>
    </row>
    <row r="347" spans="1:4" ht="31.5" x14ac:dyDescent="0.25">
      <c r="A347" s="164" t="s">
        <v>657</v>
      </c>
      <c r="B347" s="165" t="s">
        <v>658</v>
      </c>
      <c r="C347" s="167">
        <v>0</v>
      </c>
      <c r="D347" s="167">
        <v>784199625</v>
      </c>
    </row>
    <row r="348" spans="1:4" ht="31.5" x14ac:dyDescent="0.25">
      <c r="A348" s="164" t="s">
        <v>659</v>
      </c>
      <c r="B348" s="165" t="s">
        <v>660</v>
      </c>
      <c r="C348" s="167">
        <v>0</v>
      </c>
      <c r="D348" s="167">
        <v>0</v>
      </c>
    </row>
    <row r="349" spans="1:4" x14ac:dyDescent="0.25">
      <c r="A349" s="164" t="s">
        <v>661</v>
      </c>
      <c r="B349" s="165" t="s">
        <v>662</v>
      </c>
      <c r="C349" s="167">
        <v>0</v>
      </c>
      <c r="D349" s="167">
        <v>0</v>
      </c>
    </row>
    <row r="350" spans="1:4" ht="31.5" x14ac:dyDescent="0.25">
      <c r="A350" s="164" t="s">
        <v>663</v>
      </c>
      <c r="B350" s="165" t="s">
        <v>664</v>
      </c>
      <c r="C350" s="167">
        <v>0</v>
      </c>
      <c r="D350" s="167">
        <v>23982963</v>
      </c>
    </row>
    <row r="351" spans="1:4" ht="31.5" x14ac:dyDescent="0.25">
      <c r="A351" s="164" t="s">
        <v>665</v>
      </c>
      <c r="B351" s="165" t="s">
        <v>666</v>
      </c>
      <c r="C351" s="167">
        <v>0</v>
      </c>
      <c r="D351" s="167">
        <v>0</v>
      </c>
    </row>
    <row r="352" spans="1:4" ht="31.5" x14ac:dyDescent="0.25">
      <c r="A352" s="164" t="s">
        <v>667</v>
      </c>
      <c r="B352" s="165" t="s">
        <v>668</v>
      </c>
      <c r="C352" s="167">
        <v>0</v>
      </c>
      <c r="D352" s="167">
        <v>16735000</v>
      </c>
    </row>
    <row r="353" spans="1:4" ht="31.5" x14ac:dyDescent="0.25">
      <c r="A353" s="164" t="s">
        <v>669</v>
      </c>
      <c r="B353" s="165" t="s">
        <v>670</v>
      </c>
      <c r="C353" s="167">
        <v>0</v>
      </c>
      <c r="D353" s="167">
        <v>0</v>
      </c>
    </row>
    <row r="354" spans="1:4" ht="31.5" x14ac:dyDescent="0.25">
      <c r="A354" s="164" t="s">
        <v>671</v>
      </c>
      <c r="B354" s="165" t="s">
        <v>672</v>
      </c>
      <c r="C354" s="167">
        <v>0</v>
      </c>
      <c r="D354" s="167">
        <v>0</v>
      </c>
    </row>
    <row r="355" spans="1:4" ht="47.25" x14ac:dyDescent="0.25">
      <c r="A355" s="161" t="s">
        <v>673</v>
      </c>
      <c r="B355" s="162" t="s">
        <v>674</v>
      </c>
      <c r="C355" s="169">
        <v>2628852.6800000002</v>
      </c>
      <c r="D355" s="169">
        <v>1411802801.71</v>
      </c>
    </row>
    <row r="356" spans="1:4" x14ac:dyDescent="0.25">
      <c r="A356" s="161" t="s">
        <v>675</v>
      </c>
      <c r="B356" s="162" t="s">
        <v>154</v>
      </c>
      <c r="C356" s="169">
        <v>0</v>
      </c>
      <c r="D356" s="169">
        <v>0</v>
      </c>
    </row>
    <row r="357" spans="1:4" ht="31.5" x14ac:dyDescent="0.25">
      <c r="A357" s="164" t="s">
        <v>676</v>
      </c>
      <c r="B357" s="165" t="s">
        <v>677</v>
      </c>
      <c r="C357" s="167">
        <v>0</v>
      </c>
      <c r="D357" s="167">
        <v>0</v>
      </c>
    </row>
    <row r="358" spans="1:4" ht="31.5" x14ac:dyDescent="0.25">
      <c r="A358" s="164" t="s">
        <v>678</v>
      </c>
      <c r="B358" s="165" t="s">
        <v>679</v>
      </c>
      <c r="C358" s="167">
        <v>0</v>
      </c>
      <c r="D358" s="167">
        <v>0</v>
      </c>
    </row>
    <row r="359" spans="1:4" x14ac:dyDescent="0.25">
      <c r="A359" s="161" t="s">
        <v>680</v>
      </c>
      <c r="B359" s="162" t="s">
        <v>681</v>
      </c>
      <c r="C359" s="163">
        <v>0</v>
      </c>
      <c r="D359" s="163">
        <v>0</v>
      </c>
    </row>
    <row r="360" spans="1:4" x14ac:dyDescent="0.25">
      <c r="A360" s="161" t="s">
        <v>682</v>
      </c>
      <c r="B360" s="162" t="s">
        <v>154</v>
      </c>
      <c r="C360" s="169">
        <v>0</v>
      </c>
      <c r="D360" s="169">
        <v>0</v>
      </c>
    </row>
    <row r="361" spans="1:4" x14ac:dyDescent="0.25">
      <c r="A361" s="164" t="s">
        <v>683</v>
      </c>
      <c r="B361" s="165" t="s">
        <v>684</v>
      </c>
      <c r="C361" s="167">
        <v>0</v>
      </c>
      <c r="D361" s="167">
        <v>-33179677</v>
      </c>
    </row>
    <row r="362" spans="1:4" x14ac:dyDescent="0.25">
      <c r="A362" s="164" t="s">
        <v>685</v>
      </c>
      <c r="B362" s="165" t="s">
        <v>686</v>
      </c>
      <c r="C362" s="167">
        <v>22379987950.389999</v>
      </c>
      <c r="D362" s="167">
        <v>22379987950.389999</v>
      </c>
    </row>
    <row r="363" spans="1:4" ht="31.5" x14ac:dyDescent="0.25">
      <c r="A363" s="164" t="s">
        <v>687</v>
      </c>
      <c r="B363" s="165" t="s">
        <v>688</v>
      </c>
      <c r="C363" s="167">
        <v>0</v>
      </c>
      <c r="D363" s="167">
        <v>0</v>
      </c>
    </row>
    <row r="364" spans="1:4" ht="31.5" x14ac:dyDescent="0.25">
      <c r="A364" s="164" t="s">
        <v>689</v>
      </c>
      <c r="B364" s="165" t="s">
        <v>690</v>
      </c>
      <c r="C364" s="167">
        <v>0</v>
      </c>
      <c r="D364" s="167">
        <v>0</v>
      </c>
    </row>
    <row r="365" spans="1:4" ht="31.5" x14ac:dyDescent="0.25">
      <c r="A365" s="164" t="s">
        <v>691</v>
      </c>
      <c r="B365" s="165" t="s">
        <v>692</v>
      </c>
      <c r="C365" s="167">
        <v>59864342.020000003</v>
      </c>
      <c r="D365" s="167">
        <v>59864342.020000003</v>
      </c>
    </row>
    <row r="366" spans="1:4" ht="31.5" x14ac:dyDescent="0.25">
      <c r="A366" s="164" t="s">
        <v>693</v>
      </c>
      <c r="B366" s="165" t="s">
        <v>694</v>
      </c>
      <c r="C366" s="167">
        <v>0</v>
      </c>
      <c r="D366" s="167">
        <v>0</v>
      </c>
    </row>
    <row r="367" spans="1:4" x14ac:dyDescent="0.25">
      <c r="A367" s="164" t="s">
        <v>695</v>
      </c>
      <c r="B367" s="165" t="s">
        <v>696</v>
      </c>
      <c r="C367" s="167">
        <v>0</v>
      </c>
      <c r="D367" s="167">
        <v>0</v>
      </c>
    </row>
    <row r="368" spans="1:4" ht="31.5" x14ac:dyDescent="0.25">
      <c r="A368" s="164" t="s">
        <v>697</v>
      </c>
      <c r="B368" s="165" t="s">
        <v>698</v>
      </c>
      <c r="C368" s="167">
        <v>0</v>
      </c>
      <c r="D368" s="167">
        <v>0</v>
      </c>
    </row>
    <row r="369" spans="1:4" ht="31.5" x14ac:dyDescent="0.25">
      <c r="A369" s="161" t="s">
        <v>699</v>
      </c>
      <c r="B369" s="162" t="s">
        <v>700</v>
      </c>
      <c r="C369" s="169">
        <v>22439852292.41</v>
      </c>
      <c r="D369" s="169">
        <v>22406672615.41</v>
      </c>
    </row>
    <row r="370" spans="1:4" x14ac:dyDescent="0.25">
      <c r="A370" s="161" t="s">
        <v>701</v>
      </c>
      <c r="B370" s="162" t="s">
        <v>702</v>
      </c>
      <c r="C370" s="169">
        <v>22442481145.09</v>
      </c>
      <c r="D370" s="169">
        <v>23818475417.119999</v>
      </c>
    </row>
    <row r="371" spans="1:4" x14ac:dyDescent="0.25">
      <c r="A371" s="161" t="s">
        <v>703</v>
      </c>
      <c r="B371" s="162" t="s">
        <v>154</v>
      </c>
      <c r="C371" s="169">
        <v>0</v>
      </c>
      <c r="D371" s="169">
        <v>0</v>
      </c>
    </row>
    <row r="372" spans="1:4" x14ac:dyDescent="0.25">
      <c r="A372" s="164" t="s">
        <v>704</v>
      </c>
      <c r="B372" s="165" t="s">
        <v>705</v>
      </c>
      <c r="C372" s="167">
        <v>0</v>
      </c>
      <c r="D372" s="167">
        <v>0</v>
      </c>
    </row>
    <row r="373" spans="1:4" x14ac:dyDescent="0.25">
      <c r="A373" s="164" t="s">
        <v>706</v>
      </c>
      <c r="B373" s="165" t="s">
        <v>707</v>
      </c>
      <c r="C373" s="167">
        <v>0</v>
      </c>
      <c r="D373" s="167">
        <v>0</v>
      </c>
    </row>
    <row r="374" spans="1:4" x14ac:dyDescent="0.25">
      <c r="A374" s="164" t="s">
        <v>708</v>
      </c>
      <c r="B374" s="165" t="s">
        <v>709</v>
      </c>
      <c r="C374" s="167">
        <v>0</v>
      </c>
      <c r="D374" s="167">
        <v>0</v>
      </c>
    </row>
    <row r="375" spans="1:4" x14ac:dyDescent="0.25">
      <c r="A375" s="164" t="s">
        <v>710</v>
      </c>
      <c r="B375" s="165" t="s">
        <v>711</v>
      </c>
      <c r="C375" s="167">
        <v>0</v>
      </c>
      <c r="D375" s="167">
        <v>0</v>
      </c>
    </row>
    <row r="376" spans="1:4" ht="31.5" x14ac:dyDescent="0.25">
      <c r="A376" s="164" t="s">
        <v>712</v>
      </c>
      <c r="B376" s="165" t="s">
        <v>713</v>
      </c>
      <c r="C376" s="167">
        <v>0</v>
      </c>
      <c r="D376" s="167">
        <v>0</v>
      </c>
    </row>
    <row r="377" spans="1:4" x14ac:dyDescent="0.25">
      <c r="A377" s="164" t="s">
        <v>714</v>
      </c>
      <c r="B377" s="165" t="s">
        <v>715</v>
      </c>
      <c r="C377" s="167">
        <v>0</v>
      </c>
      <c r="D377" s="167">
        <v>0</v>
      </c>
    </row>
    <row r="378" spans="1:4" x14ac:dyDescent="0.25">
      <c r="A378" s="164" t="s">
        <v>716</v>
      </c>
      <c r="B378" s="165" t="s">
        <v>717</v>
      </c>
      <c r="C378" s="167">
        <v>0</v>
      </c>
      <c r="D378" s="167">
        <v>0</v>
      </c>
    </row>
    <row r="379" spans="1:4" x14ac:dyDescent="0.25">
      <c r="A379" s="164" t="s">
        <v>718</v>
      </c>
      <c r="B379" s="165" t="s">
        <v>719</v>
      </c>
      <c r="C379" s="167">
        <v>261443034.58000001</v>
      </c>
      <c r="D379" s="167">
        <v>266355196.78</v>
      </c>
    </row>
    <row r="380" spans="1:4" x14ac:dyDescent="0.25">
      <c r="A380" s="164" t="s">
        <v>720</v>
      </c>
      <c r="B380" s="165" t="s">
        <v>721</v>
      </c>
      <c r="C380" s="167">
        <v>0</v>
      </c>
      <c r="D380" s="167">
        <v>0</v>
      </c>
    </row>
    <row r="381" spans="1:4" ht="16.5" customHeight="1" x14ac:dyDescent="0.25">
      <c r="A381" s="164" t="s">
        <v>722</v>
      </c>
      <c r="B381" s="165" t="s">
        <v>723</v>
      </c>
      <c r="C381" s="167">
        <v>210000</v>
      </c>
      <c r="D381" s="167">
        <v>210000</v>
      </c>
    </row>
    <row r="382" spans="1:4" x14ac:dyDescent="0.25">
      <c r="A382" s="164"/>
      <c r="B382" s="165"/>
      <c r="C382" s="166"/>
      <c r="D382" s="166"/>
    </row>
  </sheetData>
  <mergeCells count="10">
    <mergeCell ref="B13:D13"/>
    <mergeCell ref="B10:D10"/>
    <mergeCell ref="B11:D11"/>
    <mergeCell ref="B12:D12"/>
    <mergeCell ref="C1:D1"/>
    <mergeCell ref="C2:D2"/>
    <mergeCell ref="A5:D5"/>
    <mergeCell ref="A6:D6"/>
    <mergeCell ref="B8:D8"/>
    <mergeCell ref="B9:D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I88"/>
  <sheetViews>
    <sheetView workbookViewId="0">
      <selection activeCell="D12" sqref="D12"/>
    </sheetView>
  </sheetViews>
  <sheetFormatPr defaultRowHeight="15" x14ac:dyDescent="0.25"/>
  <cols>
    <col min="1" max="1" width="3.85546875" style="77" customWidth="1"/>
    <col min="2" max="2" width="6.28515625" style="77" customWidth="1"/>
    <col min="3" max="3" width="4.7109375" style="77" customWidth="1"/>
    <col min="4" max="4" width="59.7109375" style="77" customWidth="1"/>
    <col min="5" max="5" width="8" style="77" customWidth="1"/>
    <col min="6" max="6" width="14.85546875" style="77" bestFit="1" customWidth="1"/>
    <col min="7" max="7" width="10.5703125" style="77" bestFit="1" customWidth="1"/>
    <col min="8" max="8" width="17.140625" style="77" customWidth="1"/>
    <col min="9" max="9" width="14.85546875" style="77" bestFit="1" customWidth="1"/>
    <col min="10" max="16384" width="9.140625" style="77"/>
  </cols>
  <sheetData>
    <row r="1" spans="1:9" ht="45.75" customHeight="1" x14ac:dyDescent="0.25">
      <c r="E1" s="232" t="s">
        <v>1008</v>
      </c>
      <c r="F1" s="232"/>
      <c r="G1" s="232"/>
      <c r="H1" s="232"/>
      <c r="I1" s="232"/>
    </row>
    <row r="2" spans="1:9" ht="33.6" customHeight="1" x14ac:dyDescent="0.25">
      <c r="A2" s="233" t="s">
        <v>1009</v>
      </c>
      <c r="B2" s="233"/>
      <c r="C2" s="233"/>
      <c r="D2" s="233"/>
      <c r="E2" s="233"/>
      <c r="F2" s="233"/>
      <c r="G2" s="233"/>
      <c r="H2" s="233"/>
      <c r="I2" s="233"/>
    </row>
    <row r="3" spans="1:9" ht="15" customHeight="1" x14ac:dyDescent="0.25">
      <c r="A3" s="234" t="s">
        <v>1090</v>
      </c>
      <c r="B3" s="234"/>
      <c r="C3" s="234"/>
      <c r="D3" s="234"/>
      <c r="E3" s="234"/>
      <c r="F3" s="234"/>
      <c r="G3" s="234"/>
      <c r="H3" s="234"/>
      <c r="I3" s="234"/>
    </row>
    <row r="4" spans="1:9" ht="9.75" customHeight="1" x14ac:dyDescent="0.25">
      <c r="A4" s="173"/>
      <c r="B4" s="173"/>
      <c r="C4" s="173"/>
      <c r="D4" s="173"/>
      <c r="E4" s="173"/>
      <c r="F4" s="173"/>
    </row>
    <row r="5" spans="1:9" ht="13.5" customHeight="1" x14ac:dyDescent="0.25">
      <c r="A5" s="103"/>
      <c r="B5" s="235" t="s">
        <v>1010</v>
      </c>
      <c r="C5" s="235"/>
      <c r="D5" s="235"/>
      <c r="E5" s="236" t="s">
        <v>144</v>
      </c>
      <c r="F5" s="236"/>
      <c r="G5" s="236"/>
      <c r="H5" s="236"/>
      <c r="I5" s="236"/>
    </row>
    <row r="6" spans="1:9" ht="13.5" customHeight="1" x14ac:dyDescent="0.25">
      <c r="A6" s="103" t="s">
        <v>725</v>
      </c>
      <c r="B6" s="235" t="s">
        <v>1011</v>
      </c>
      <c r="C6" s="235"/>
      <c r="D6" s="235"/>
      <c r="E6" s="237"/>
      <c r="F6" s="237"/>
      <c r="G6" s="237"/>
      <c r="H6" s="237"/>
      <c r="I6" s="237"/>
    </row>
    <row r="7" spans="1:9" ht="13.5" customHeight="1" x14ac:dyDescent="0.25">
      <c r="A7" s="103"/>
      <c r="B7" s="235" t="s">
        <v>1012</v>
      </c>
      <c r="C7" s="235"/>
      <c r="D7" s="235"/>
      <c r="E7" s="237" t="s">
        <v>1091</v>
      </c>
      <c r="F7" s="237"/>
      <c r="G7" s="237"/>
      <c r="H7" s="237"/>
      <c r="I7" s="237"/>
    </row>
    <row r="8" spans="1:9" ht="13.5" customHeight="1" x14ac:dyDescent="0.25">
      <c r="A8" s="103"/>
      <c r="B8" s="235" t="s">
        <v>1013</v>
      </c>
      <c r="C8" s="235"/>
      <c r="D8" s="235"/>
      <c r="E8" s="237"/>
      <c r="F8" s="237"/>
      <c r="G8" s="237"/>
      <c r="H8" s="237"/>
      <c r="I8" s="237"/>
    </row>
    <row r="9" spans="1:9" ht="13.5" customHeight="1" x14ac:dyDescent="0.25">
      <c r="A9" s="103"/>
      <c r="B9" s="235" t="s">
        <v>726</v>
      </c>
      <c r="C9" s="235"/>
      <c r="D9" s="235"/>
      <c r="E9" s="237"/>
      <c r="F9" s="237"/>
      <c r="G9" s="237"/>
      <c r="H9" s="237"/>
      <c r="I9" s="237"/>
    </row>
    <row r="10" spans="1:9" ht="13.5" customHeight="1" x14ac:dyDescent="0.25">
      <c r="A10" s="103"/>
      <c r="B10" s="235" t="s">
        <v>1014</v>
      </c>
      <c r="C10" s="235"/>
      <c r="D10" s="235"/>
      <c r="E10" s="237"/>
      <c r="F10" s="237"/>
      <c r="G10" s="237"/>
      <c r="H10" s="237"/>
      <c r="I10" s="237"/>
    </row>
    <row r="11" spans="1:9" ht="13.5" customHeight="1" x14ac:dyDescent="0.25">
      <c r="A11" s="103"/>
      <c r="B11" s="235" t="s">
        <v>1015</v>
      </c>
      <c r="C11" s="235"/>
      <c r="D11" s="235"/>
      <c r="E11" s="237" t="s">
        <v>1092</v>
      </c>
      <c r="F11" s="237"/>
      <c r="G11" s="237"/>
      <c r="H11" s="237"/>
      <c r="I11" s="237"/>
    </row>
    <row r="12" spans="1:9" ht="8.25" customHeight="1" x14ac:dyDescent="0.25"/>
    <row r="13" spans="1:9" ht="57.6" customHeight="1" x14ac:dyDescent="0.25">
      <c r="A13" s="104" t="s">
        <v>1016</v>
      </c>
      <c r="B13" s="105" t="s">
        <v>1017</v>
      </c>
      <c r="C13" s="104" t="s">
        <v>727</v>
      </c>
      <c r="D13" s="106" t="s">
        <v>728</v>
      </c>
      <c r="E13" s="106" t="s">
        <v>1018</v>
      </c>
      <c r="F13" s="106" t="s">
        <v>1019</v>
      </c>
      <c r="G13" s="106" t="s">
        <v>1020</v>
      </c>
      <c r="H13" s="106" t="s">
        <v>1021</v>
      </c>
      <c r="I13" s="106" t="s">
        <v>1022</v>
      </c>
    </row>
    <row r="14" spans="1:9" ht="15" customHeight="1" x14ac:dyDescent="0.25">
      <c r="A14" s="238" t="s">
        <v>729</v>
      </c>
      <c r="B14" s="239"/>
      <c r="C14" s="240"/>
      <c r="D14" s="107" t="s">
        <v>730</v>
      </c>
      <c r="E14" s="107">
        <v>1</v>
      </c>
      <c r="F14" s="107">
        <v>2</v>
      </c>
      <c r="G14" s="107">
        <v>3</v>
      </c>
      <c r="H14" s="107">
        <v>4</v>
      </c>
      <c r="I14" s="107">
        <v>5</v>
      </c>
    </row>
    <row r="15" spans="1:9" s="87" customFormat="1" ht="14.25" x14ac:dyDescent="0.2">
      <c r="A15" s="108" t="s">
        <v>731</v>
      </c>
      <c r="B15" s="108" t="s">
        <v>731</v>
      </c>
      <c r="C15" s="109" t="s">
        <v>154</v>
      </c>
      <c r="D15" s="154" t="s">
        <v>732</v>
      </c>
      <c r="E15" s="110" t="s">
        <v>731</v>
      </c>
      <c r="F15" s="111">
        <v>8180316250</v>
      </c>
      <c r="G15" s="111">
        <v>0</v>
      </c>
      <c r="H15" s="111">
        <v>5122498039.5699997</v>
      </c>
      <c r="I15" s="111">
        <v>6505522559.04</v>
      </c>
    </row>
    <row r="16" spans="1:9" s="87" customFormat="1" ht="14.25" x14ac:dyDescent="0.2">
      <c r="A16" s="108" t="s">
        <v>731</v>
      </c>
      <c r="B16" s="108" t="s">
        <v>731</v>
      </c>
      <c r="C16" s="109" t="s">
        <v>154</v>
      </c>
      <c r="D16" s="154" t="s">
        <v>1023</v>
      </c>
      <c r="E16" s="110" t="s">
        <v>733</v>
      </c>
      <c r="F16" s="111">
        <v>5700006000</v>
      </c>
      <c r="G16" s="111">
        <v>0</v>
      </c>
      <c r="H16" s="111">
        <v>3842299309</v>
      </c>
      <c r="I16" s="111">
        <v>4858550098</v>
      </c>
    </row>
    <row r="17" spans="1:9" s="87" customFormat="1" ht="14.25" x14ac:dyDescent="0.2">
      <c r="A17" s="108" t="s">
        <v>734</v>
      </c>
      <c r="B17" s="108" t="s">
        <v>735</v>
      </c>
      <c r="C17" s="109" t="s">
        <v>154</v>
      </c>
      <c r="D17" s="154" t="s">
        <v>1024</v>
      </c>
      <c r="E17" s="110" t="s">
        <v>736</v>
      </c>
      <c r="F17" s="111">
        <v>5700006000</v>
      </c>
      <c r="G17" s="111">
        <v>0</v>
      </c>
      <c r="H17" s="111">
        <v>3828857279</v>
      </c>
      <c r="I17" s="111">
        <v>4827547195</v>
      </c>
    </row>
    <row r="18" spans="1:9" s="87" customFormat="1" ht="14.25" x14ac:dyDescent="0.2">
      <c r="A18" s="108" t="s">
        <v>734</v>
      </c>
      <c r="B18" s="108" t="s">
        <v>158</v>
      </c>
      <c r="C18" s="109" t="s">
        <v>154</v>
      </c>
      <c r="D18" s="154" t="s">
        <v>1025</v>
      </c>
      <c r="E18" s="110" t="s">
        <v>737</v>
      </c>
      <c r="F18" s="111">
        <v>5700006000</v>
      </c>
      <c r="G18" s="111">
        <v>0</v>
      </c>
      <c r="H18" s="111">
        <v>3828857279</v>
      </c>
      <c r="I18" s="111">
        <v>4827547195</v>
      </c>
    </row>
    <row r="19" spans="1:9" x14ac:dyDescent="0.25">
      <c r="A19" s="112" t="s">
        <v>734</v>
      </c>
      <c r="B19" s="112" t="s">
        <v>158</v>
      </c>
      <c r="C19" s="113" t="s">
        <v>363</v>
      </c>
      <c r="D19" s="114" t="s">
        <v>1026</v>
      </c>
      <c r="E19" s="115" t="s">
        <v>738</v>
      </c>
      <c r="F19" s="116">
        <v>4797684000</v>
      </c>
      <c r="G19" s="116">
        <v>0</v>
      </c>
      <c r="H19" s="116">
        <v>3010873741</v>
      </c>
      <c r="I19" s="116">
        <v>3809928471</v>
      </c>
    </row>
    <row r="20" spans="1:9" s="87" customFormat="1" ht="14.25" x14ac:dyDescent="0.2">
      <c r="A20" s="108" t="s">
        <v>734</v>
      </c>
      <c r="B20" s="108" t="s">
        <v>158</v>
      </c>
      <c r="C20" s="109" t="s">
        <v>366</v>
      </c>
      <c r="D20" s="154" t="s">
        <v>1027</v>
      </c>
      <c r="E20" s="110" t="s">
        <v>83</v>
      </c>
      <c r="F20" s="111">
        <v>902322000</v>
      </c>
      <c r="G20" s="111">
        <v>0</v>
      </c>
      <c r="H20" s="111">
        <v>817983538</v>
      </c>
      <c r="I20" s="111">
        <v>1017618724</v>
      </c>
    </row>
    <row r="21" spans="1:9" ht="25.5" x14ac:dyDescent="0.25">
      <c r="A21" s="112" t="s">
        <v>734</v>
      </c>
      <c r="B21" s="112" t="s">
        <v>158</v>
      </c>
      <c r="C21" s="113" t="s">
        <v>1002</v>
      </c>
      <c r="D21" s="114" t="s">
        <v>1028</v>
      </c>
      <c r="E21" s="115" t="s">
        <v>739</v>
      </c>
      <c r="F21" s="116">
        <v>892152000</v>
      </c>
      <c r="G21" s="116">
        <v>0</v>
      </c>
      <c r="H21" s="116">
        <v>812764305</v>
      </c>
      <c r="I21" s="116">
        <v>1009530722</v>
      </c>
    </row>
    <row r="22" spans="1:9" x14ac:dyDescent="0.25">
      <c r="A22" s="112" t="s">
        <v>734</v>
      </c>
      <c r="B22" s="112" t="s">
        <v>158</v>
      </c>
      <c r="C22" s="113" t="s">
        <v>511</v>
      </c>
      <c r="D22" s="114" t="s">
        <v>1029</v>
      </c>
      <c r="E22" s="115" t="s">
        <v>741</v>
      </c>
      <c r="F22" s="116">
        <v>10170000</v>
      </c>
      <c r="G22" s="116">
        <v>0</v>
      </c>
      <c r="H22" s="116">
        <v>5219233</v>
      </c>
      <c r="I22" s="116">
        <v>8088002</v>
      </c>
    </row>
    <row r="23" spans="1:9" s="87" customFormat="1" ht="14.25" x14ac:dyDescent="0.2">
      <c r="A23" s="108" t="s">
        <v>740</v>
      </c>
      <c r="B23" s="108" t="s">
        <v>158</v>
      </c>
      <c r="C23" s="109" t="s">
        <v>363</v>
      </c>
      <c r="D23" s="154" t="s">
        <v>1030</v>
      </c>
      <c r="E23" s="110" t="s">
        <v>743</v>
      </c>
      <c r="F23" s="111">
        <v>0</v>
      </c>
      <c r="G23" s="111">
        <v>0</v>
      </c>
      <c r="H23" s="111">
        <v>13442030</v>
      </c>
      <c r="I23" s="111">
        <v>31002903</v>
      </c>
    </row>
    <row r="24" spans="1:9" x14ac:dyDescent="0.25">
      <c r="A24" s="112" t="s">
        <v>740</v>
      </c>
      <c r="B24" s="112" t="s">
        <v>158</v>
      </c>
      <c r="C24" s="113" t="s">
        <v>742</v>
      </c>
      <c r="D24" s="114" t="s">
        <v>1031</v>
      </c>
      <c r="E24" s="115" t="s">
        <v>744</v>
      </c>
      <c r="F24" s="116">
        <v>0</v>
      </c>
      <c r="G24" s="116">
        <v>0</v>
      </c>
      <c r="H24" s="116">
        <v>13442030</v>
      </c>
      <c r="I24" s="116">
        <v>31002903</v>
      </c>
    </row>
    <row r="25" spans="1:9" s="87" customFormat="1" ht="14.25" x14ac:dyDescent="0.2">
      <c r="A25" s="108" t="s">
        <v>731</v>
      </c>
      <c r="B25" s="108" t="s">
        <v>731</v>
      </c>
      <c r="C25" s="109" t="s">
        <v>154</v>
      </c>
      <c r="D25" s="154" t="s">
        <v>1032</v>
      </c>
      <c r="E25" s="110" t="s">
        <v>735</v>
      </c>
      <c r="F25" s="111">
        <v>1425003000</v>
      </c>
      <c r="G25" s="111">
        <v>0</v>
      </c>
      <c r="H25" s="111">
        <v>844314321</v>
      </c>
      <c r="I25" s="111">
        <v>1206886800</v>
      </c>
    </row>
    <row r="26" spans="1:9" s="87" customFormat="1" ht="14.25" x14ac:dyDescent="0.2">
      <c r="A26" s="108" t="s">
        <v>734</v>
      </c>
      <c r="B26" s="108" t="s">
        <v>237</v>
      </c>
      <c r="C26" s="109" t="s">
        <v>154</v>
      </c>
      <c r="D26" s="154" t="s">
        <v>1033</v>
      </c>
      <c r="E26" s="110" t="s">
        <v>158</v>
      </c>
      <c r="F26" s="111">
        <v>1425003000</v>
      </c>
      <c r="G26" s="111">
        <v>0</v>
      </c>
      <c r="H26" s="111">
        <v>844314321</v>
      </c>
      <c r="I26" s="111">
        <v>1206886800</v>
      </c>
    </row>
    <row r="27" spans="1:9" s="87" customFormat="1" ht="14.25" x14ac:dyDescent="0.2">
      <c r="A27" s="108" t="s">
        <v>734</v>
      </c>
      <c r="B27" s="108" t="s">
        <v>239</v>
      </c>
      <c r="C27" s="109" t="s">
        <v>154</v>
      </c>
      <c r="D27" s="154" t="s">
        <v>1034</v>
      </c>
      <c r="E27" s="110" t="s">
        <v>202</v>
      </c>
      <c r="F27" s="111">
        <v>1425003000</v>
      </c>
      <c r="G27" s="111">
        <v>0</v>
      </c>
      <c r="H27" s="111">
        <v>844314321</v>
      </c>
      <c r="I27" s="111">
        <v>1206886800</v>
      </c>
    </row>
    <row r="28" spans="1:9" x14ac:dyDescent="0.25">
      <c r="A28" s="112" t="s">
        <v>734</v>
      </c>
      <c r="B28" s="112" t="s">
        <v>239</v>
      </c>
      <c r="C28" s="113" t="s">
        <v>363</v>
      </c>
      <c r="D28" s="114" t="s">
        <v>1035</v>
      </c>
      <c r="E28" s="115" t="s">
        <v>745</v>
      </c>
      <c r="F28" s="116">
        <v>1425003000</v>
      </c>
      <c r="G28" s="116">
        <v>0</v>
      </c>
      <c r="H28" s="116">
        <v>844314321</v>
      </c>
      <c r="I28" s="116">
        <v>1206886800</v>
      </c>
    </row>
    <row r="29" spans="1:9" s="87" customFormat="1" ht="14.25" x14ac:dyDescent="0.2">
      <c r="A29" s="108" t="s">
        <v>731</v>
      </c>
      <c r="B29" s="108" t="s">
        <v>731</v>
      </c>
      <c r="C29" s="109" t="s">
        <v>154</v>
      </c>
      <c r="D29" s="154" t="s">
        <v>746</v>
      </c>
      <c r="E29" s="110" t="s">
        <v>206</v>
      </c>
      <c r="F29" s="111">
        <v>1055307250</v>
      </c>
      <c r="G29" s="111">
        <v>0</v>
      </c>
      <c r="H29" s="111">
        <v>435884409.56999999</v>
      </c>
      <c r="I29" s="111">
        <v>440085661.04000002</v>
      </c>
    </row>
    <row r="30" spans="1:9" s="87" customFormat="1" ht="14.25" x14ac:dyDescent="0.2">
      <c r="A30" s="108" t="s">
        <v>747</v>
      </c>
      <c r="B30" s="108" t="s">
        <v>731</v>
      </c>
      <c r="C30" s="109" t="s">
        <v>154</v>
      </c>
      <c r="D30" s="154" t="s">
        <v>748</v>
      </c>
      <c r="E30" s="110" t="s">
        <v>207</v>
      </c>
      <c r="F30" s="111">
        <v>1049307250</v>
      </c>
      <c r="G30" s="111">
        <v>0</v>
      </c>
      <c r="H30" s="111">
        <v>435884409.56999999</v>
      </c>
      <c r="I30" s="111">
        <v>440085661.04000002</v>
      </c>
    </row>
    <row r="31" spans="1:9" s="87" customFormat="1" ht="14.25" x14ac:dyDescent="0.2">
      <c r="A31" s="108" t="s">
        <v>747</v>
      </c>
      <c r="B31" s="108" t="s">
        <v>735</v>
      </c>
      <c r="C31" s="109" t="s">
        <v>154</v>
      </c>
      <c r="D31" s="154" t="s">
        <v>1036</v>
      </c>
      <c r="E31" s="110" t="s">
        <v>212</v>
      </c>
      <c r="F31" s="111">
        <v>30000000</v>
      </c>
      <c r="G31" s="111">
        <v>0</v>
      </c>
      <c r="H31" s="111">
        <v>9613000</v>
      </c>
      <c r="I31" s="111">
        <v>12381215</v>
      </c>
    </row>
    <row r="32" spans="1:9" x14ac:dyDescent="0.25">
      <c r="A32" s="112" t="s">
        <v>747</v>
      </c>
      <c r="B32" s="112" t="s">
        <v>158</v>
      </c>
      <c r="C32" s="113" t="s">
        <v>154</v>
      </c>
      <c r="D32" s="114" t="s">
        <v>1037</v>
      </c>
      <c r="E32" s="115" t="s">
        <v>228</v>
      </c>
      <c r="F32" s="116">
        <v>30000000</v>
      </c>
      <c r="G32" s="116">
        <v>0</v>
      </c>
      <c r="H32" s="116">
        <v>9613000</v>
      </c>
      <c r="I32" s="116">
        <v>12381215</v>
      </c>
    </row>
    <row r="33" spans="1:9" s="87" customFormat="1" ht="14.25" x14ac:dyDescent="0.2">
      <c r="A33" s="108" t="s">
        <v>747</v>
      </c>
      <c r="B33" s="108" t="s">
        <v>237</v>
      </c>
      <c r="C33" s="109" t="s">
        <v>154</v>
      </c>
      <c r="D33" s="154" t="s">
        <v>749</v>
      </c>
      <c r="E33" s="110" t="s">
        <v>232</v>
      </c>
      <c r="F33" s="111">
        <v>213035000</v>
      </c>
      <c r="G33" s="111">
        <v>0</v>
      </c>
      <c r="H33" s="111">
        <v>120700596.89</v>
      </c>
      <c r="I33" s="111">
        <v>132373470.09999999</v>
      </c>
    </row>
    <row r="34" spans="1:9" x14ac:dyDescent="0.25">
      <c r="A34" s="112" t="s">
        <v>747</v>
      </c>
      <c r="B34" s="112" t="s">
        <v>239</v>
      </c>
      <c r="C34" s="113" t="s">
        <v>154</v>
      </c>
      <c r="D34" s="114" t="s">
        <v>750</v>
      </c>
      <c r="E34" s="115" t="s">
        <v>111</v>
      </c>
      <c r="F34" s="116">
        <v>37000000</v>
      </c>
      <c r="G34" s="116">
        <v>0</v>
      </c>
      <c r="H34" s="116">
        <v>25000000</v>
      </c>
      <c r="I34" s="116">
        <v>15493600</v>
      </c>
    </row>
    <row r="35" spans="1:9" x14ac:dyDescent="0.25">
      <c r="A35" s="112" t="s">
        <v>747</v>
      </c>
      <c r="B35" s="112" t="s">
        <v>243</v>
      </c>
      <c r="C35" s="113" t="s">
        <v>154</v>
      </c>
      <c r="D35" s="114" t="s">
        <v>751</v>
      </c>
      <c r="E35" s="115" t="s">
        <v>237</v>
      </c>
      <c r="F35" s="116">
        <v>165410000</v>
      </c>
      <c r="G35" s="116">
        <v>0</v>
      </c>
      <c r="H35" s="116">
        <v>90917780.090000004</v>
      </c>
      <c r="I35" s="116">
        <v>113097064.87</v>
      </c>
    </row>
    <row r="36" spans="1:9" x14ac:dyDescent="0.25">
      <c r="A36" s="112" t="s">
        <v>747</v>
      </c>
      <c r="B36" s="112" t="s">
        <v>245</v>
      </c>
      <c r="C36" s="113" t="s">
        <v>154</v>
      </c>
      <c r="D36" s="114" t="s">
        <v>752</v>
      </c>
      <c r="E36" s="115" t="s">
        <v>239</v>
      </c>
      <c r="F36" s="116">
        <v>7395000</v>
      </c>
      <c r="G36" s="116">
        <v>0</v>
      </c>
      <c r="H36" s="116">
        <v>2464994.56</v>
      </c>
      <c r="I36" s="116">
        <v>658784</v>
      </c>
    </row>
    <row r="37" spans="1:9" ht="25.5" x14ac:dyDescent="0.25">
      <c r="A37" s="112" t="s">
        <v>747</v>
      </c>
      <c r="B37" s="112" t="s">
        <v>247</v>
      </c>
      <c r="C37" s="113" t="s">
        <v>154</v>
      </c>
      <c r="D37" s="114" t="s">
        <v>753</v>
      </c>
      <c r="E37" s="115" t="s">
        <v>241</v>
      </c>
      <c r="F37" s="116">
        <v>3230000</v>
      </c>
      <c r="G37" s="116">
        <v>0</v>
      </c>
      <c r="H37" s="116">
        <v>2317822.2400000002</v>
      </c>
      <c r="I37" s="116">
        <v>3124021.23</v>
      </c>
    </row>
    <row r="38" spans="1:9" s="87" customFormat="1" ht="14.25" x14ac:dyDescent="0.2">
      <c r="A38" s="108" t="s">
        <v>747</v>
      </c>
      <c r="B38" s="108" t="s">
        <v>266</v>
      </c>
      <c r="C38" s="109" t="s">
        <v>154</v>
      </c>
      <c r="D38" s="154" t="s">
        <v>754</v>
      </c>
      <c r="E38" s="110" t="s">
        <v>243</v>
      </c>
      <c r="F38" s="111">
        <v>40144000</v>
      </c>
      <c r="G38" s="111">
        <v>0</v>
      </c>
      <c r="H38" s="111">
        <v>23689400</v>
      </c>
      <c r="I38" s="111">
        <v>23689400</v>
      </c>
    </row>
    <row r="39" spans="1:9" s="87" customFormat="1" ht="14.25" x14ac:dyDescent="0.2">
      <c r="A39" s="108" t="s">
        <v>747</v>
      </c>
      <c r="B39" s="108" t="s">
        <v>84</v>
      </c>
      <c r="C39" s="109" t="s">
        <v>154</v>
      </c>
      <c r="D39" s="154" t="s">
        <v>755</v>
      </c>
      <c r="E39" s="110" t="s">
        <v>245</v>
      </c>
      <c r="F39" s="111">
        <v>40144000</v>
      </c>
      <c r="G39" s="111">
        <v>0</v>
      </c>
      <c r="H39" s="111">
        <v>23689400</v>
      </c>
      <c r="I39" s="111">
        <v>23689400</v>
      </c>
    </row>
    <row r="40" spans="1:9" x14ac:dyDescent="0.25">
      <c r="A40" s="112" t="s">
        <v>747</v>
      </c>
      <c r="B40" s="112" t="s">
        <v>84</v>
      </c>
      <c r="C40" s="113" t="s">
        <v>363</v>
      </c>
      <c r="D40" s="114" t="s">
        <v>756</v>
      </c>
      <c r="E40" s="115" t="s">
        <v>247</v>
      </c>
      <c r="F40" s="116">
        <v>7415000</v>
      </c>
      <c r="G40" s="116">
        <v>0</v>
      </c>
      <c r="H40" s="116">
        <v>325000</v>
      </c>
      <c r="I40" s="116">
        <v>325000</v>
      </c>
    </row>
    <row r="41" spans="1:9" s="87" customFormat="1" ht="14.25" x14ac:dyDescent="0.2">
      <c r="A41" s="108" t="s">
        <v>747</v>
      </c>
      <c r="B41" s="108" t="s">
        <v>84</v>
      </c>
      <c r="C41" s="109" t="s">
        <v>757</v>
      </c>
      <c r="D41" s="154" t="s">
        <v>758</v>
      </c>
      <c r="E41" s="110" t="s">
        <v>262</v>
      </c>
      <c r="F41" s="111">
        <v>32729000</v>
      </c>
      <c r="G41" s="111">
        <v>0</v>
      </c>
      <c r="H41" s="111">
        <v>23364400</v>
      </c>
      <c r="I41" s="111">
        <v>23364400</v>
      </c>
    </row>
    <row r="42" spans="1:9" x14ac:dyDescent="0.25">
      <c r="A42" s="112" t="s">
        <v>747</v>
      </c>
      <c r="B42" s="112" t="s">
        <v>84</v>
      </c>
      <c r="C42" s="113" t="s">
        <v>759</v>
      </c>
      <c r="D42" s="114" t="s">
        <v>1038</v>
      </c>
      <c r="E42" s="115" t="s">
        <v>264</v>
      </c>
      <c r="F42" s="116">
        <v>2360000</v>
      </c>
      <c r="G42" s="116">
        <v>0</v>
      </c>
      <c r="H42" s="116">
        <v>0</v>
      </c>
      <c r="I42" s="116">
        <v>0</v>
      </c>
    </row>
    <row r="43" spans="1:9" x14ac:dyDescent="0.25">
      <c r="A43" s="112" t="s">
        <v>747</v>
      </c>
      <c r="B43" s="112" t="s">
        <v>84</v>
      </c>
      <c r="C43" s="113" t="s">
        <v>1093</v>
      </c>
      <c r="D43" s="114" t="s">
        <v>1094</v>
      </c>
      <c r="E43" s="115" t="s">
        <v>760</v>
      </c>
      <c r="F43" s="116">
        <v>7000000</v>
      </c>
      <c r="G43" s="116">
        <v>0</v>
      </c>
      <c r="H43" s="116">
        <v>0</v>
      </c>
      <c r="I43" s="116">
        <v>0</v>
      </c>
    </row>
    <row r="44" spans="1:9" ht="25.5" x14ac:dyDescent="0.25">
      <c r="A44" s="112" t="s">
        <v>747</v>
      </c>
      <c r="B44" s="112" t="s">
        <v>84</v>
      </c>
      <c r="C44" s="113" t="s">
        <v>1095</v>
      </c>
      <c r="D44" s="114" t="s">
        <v>1096</v>
      </c>
      <c r="E44" s="115" t="s">
        <v>762</v>
      </c>
      <c r="F44" s="116">
        <v>23369000</v>
      </c>
      <c r="G44" s="116">
        <v>0</v>
      </c>
      <c r="H44" s="116">
        <v>23364400</v>
      </c>
      <c r="I44" s="116">
        <v>23364400</v>
      </c>
    </row>
    <row r="45" spans="1:9" s="87" customFormat="1" ht="14.25" x14ac:dyDescent="0.2">
      <c r="A45" s="108" t="s">
        <v>747</v>
      </c>
      <c r="B45" s="108" t="s">
        <v>269</v>
      </c>
      <c r="C45" s="109" t="s">
        <v>154</v>
      </c>
      <c r="D45" s="154" t="s">
        <v>761</v>
      </c>
      <c r="E45" s="110" t="s">
        <v>266</v>
      </c>
      <c r="F45" s="111">
        <v>430031250</v>
      </c>
      <c r="G45" s="111">
        <v>0</v>
      </c>
      <c r="H45" s="111">
        <v>0</v>
      </c>
      <c r="I45" s="111">
        <v>0</v>
      </c>
    </row>
    <row r="46" spans="1:9" s="87" customFormat="1" ht="14.25" x14ac:dyDescent="0.2">
      <c r="A46" s="108" t="s">
        <v>747</v>
      </c>
      <c r="B46" s="108" t="s">
        <v>763</v>
      </c>
      <c r="C46" s="109" t="s">
        <v>154</v>
      </c>
      <c r="D46" s="154" t="s">
        <v>755</v>
      </c>
      <c r="E46" s="110" t="s">
        <v>764</v>
      </c>
      <c r="F46" s="111">
        <v>430031250</v>
      </c>
      <c r="G46" s="111">
        <v>0</v>
      </c>
      <c r="H46" s="111">
        <v>0</v>
      </c>
      <c r="I46" s="111">
        <v>0</v>
      </c>
    </row>
    <row r="47" spans="1:9" x14ac:dyDescent="0.25">
      <c r="A47" s="112" t="s">
        <v>747</v>
      </c>
      <c r="B47" s="112" t="s">
        <v>763</v>
      </c>
      <c r="C47" s="113" t="s">
        <v>363</v>
      </c>
      <c r="D47" s="114" t="s">
        <v>756</v>
      </c>
      <c r="E47" s="115" t="s">
        <v>85</v>
      </c>
      <c r="F47" s="116">
        <v>430031250</v>
      </c>
      <c r="G47" s="116">
        <v>0</v>
      </c>
      <c r="H47" s="116">
        <v>0</v>
      </c>
      <c r="I47" s="116">
        <v>0</v>
      </c>
    </row>
    <row r="48" spans="1:9" s="87" customFormat="1" ht="14.25" x14ac:dyDescent="0.2">
      <c r="A48" s="108" t="s">
        <v>747</v>
      </c>
      <c r="B48" s="108" t="s">
        <v>274</v>
      </c>
      <c r="C48" s="109" t="s">
        <v>154</v>
      </c>
      <c r="D48" s="154" t="s">
        <v>765</v>
      </c>
      <c r="E48" s="110" t="s">
        <v>767</v>
      </c>
      <c r="F48" s="111">
        <v>37674000</v>
      </c>
      <c r="G48" s="111">
        <v>0</v>
      </c>
      <c r="H48" s="111">
        <v>18250500</v>
      </c>
      <c r="I48" s="111">
        <v>1036000</v>
      </c>
    </row>
    <row r="49" spans="1:9" s="87" customFormat="1" ht="14.25" x14ac:dyDescent="0.2">
      <c r="A49" s="108" t="s">
        <v>747</v>
      </c>
      <c r="B49" s="108" t="s">
        <v>296</v>
      </c>
      <c r="C49" s="109" t="s">
        <v>154</v>
      </c>
      <c r="D49" s="154" t="s">
        <v>766</v>
      </c>
      <c r="E49" s="110" t="s">
        <v>84</v>
      </c>
      <c r="F49" s="111">
        <v>37674000</v>
      </c>
      <c r="G49" s="111">
        <v>0</v>
      </c>
      <c r="H49" s="111">
        <v>18250500</v>
      </c>
      <c r="I49" s="111">
        <v>1036000</v>
      </c>
    </row>
    <row r="50" spans="1:9" s="87" customFormat="1" ht="14.25" x14ac:dyDescent="0.2">
      <c r="A50" s="108" t="s">
        <v>747</v>
      </c>
      <c r="B50" s="108" t="s">
        <v>296</v>
      </c>
      <c r="C50" s="109" t="s">
        <v>363</v>
      </c>
      <c r="D50" s="154" t="s">
        <v>1039</v>
      </c>
      <c r="E50" s="110" t="s">
        <v>769</v>
      </c>
      <c r="F50" s="111">
        <v>21480000</v>
      </c>
      <c r="G50" s="111">
        <v>0</v>
      </c>
      <c r="H50" s="111">
        <v>2066000</v>
      </c>
      <c r="I50" s="111">
        <v>1036000</v>
      </c>
    </row>
    <row r="51" spans="1:9" x14ac:dyDescent="0.25">
      <c r="A51" s="112" t="s">
        <v>747</v>
      </c>
      <c r="B51" s="112" t="s">
        <v>296</v>
      </c>
      <c r="C51" s="113" t="s">
        <v>768</v>
      </c>
      <c r="D51" s="114" t="s">
        <v>1040</v>
      </c>
      <c r="E51" s="115" t="s">
        <v>770</v>
      </c>
      <c r="F51" s="116">
        <v>15480000</v>
      </c>
      <c r="G51" s="116">
        <v>0</v>
      </c>
      <c r="H51" s="116">
        <v>2066000</v>
      </c>
      <c r="I51" s="116">
        <v>1036000</v>
      </c>
    </row>
    <row r="52" spans="1:9" x14ac:dyDescent="0.25">
      <c r="A52" s="112" t="s">
        <v>747</v>
      </c>
      <c r="B52" s="112" t="s">
        <v>296</v>
      </c>
      <c r="C52" s="113" t="s">
        <v>742</v>
      </c>
      <c r="D52" s="114" t="s">
        <v>1041</v>
      </c>
      <c r="E52" s="115" t="s">
        <v>771</v>
      </c>
      <c r="F52" s="116">
        <v>6000000</v>
      </c>
      <c r="G52" s="116">
        <v>0</v>
      </c>
      <c r="H52" s="116">
        <v>0</v>
      </c>
      <c r="I52" s="116">
        <v>0</v>
      </c>
    </row>
    <row r="53" spans="1:9" x14ac:dyDescent="0.25">
      <c r="A53" s="112" t="s">
        <v>747</v>
      </c>
      <c r="B53" s="112" t="s">
        <v>296</v>
      </c>
      <c r="C53" s="113" t="s">
        <v>684</v>
      </c>
      <c r="D53" s="114" t="s">
        <v>773</v>
      </c>
      <c r="E53" s="115" t="s">
        <v>772</v>
      </c>
      <c r="F53" s="116">
        <v>16194000</v>
      </c>
      <c r="G53" s="116">
        <v>0</v>
      </c>
      <c r="H53" s="116">
        <v>16184500</v>
      </c>
      <c r="I53" s="116">
        <v>0</v>
      </c>
    </row>
    <row r="54" spans="1:9" s="87" customFormat="1" ht="14.25" x14ac:dyDescent="0.2">
      <c r="A54" s="108" t="s">
        <v>747</v>
      </c>
      <c r="B54" s="108" t="s">
        <v>361</v>
      </c>
      <c r="C54" s="109" t="s">
        <v>154</v>
      </c>
      <c r="D54" s="154" t="s">
        <v>775</v>
      </c>
      <c r="E54" s="110" t="s">
        <v>774</v>
      </c>
      <c r="F54" s="111">
        <v>298423000</v>
      </c>
      <c r="G54" s="111">
        <v>0</v>
      </c>
      <c r="H54" s="111">
        <v>263630912.68000001</v>
      </c>
      <c r="I54" s="111">
        <v>270605575.94</v>
      </c>
    </row>
    <row r="55" spans="1:9" s="87" customFormat="1" ht="14.25" x14ac:dyDescent="0.2">
      <c r="A55" s="108" t="s">
        <v>747</v>
      </c>
      <c r="B55" s="108" t="s">
        <v>776</v>
      </c>
      <c r="C55" s="109" t="s">
        <v>154</v>
      </c>
      <c r="D55" s="154" t="s">
        <v>777</v>
      </c>
      <c r="E55" s="110" t="s">
        <v>269</v>
      </c>
      <c r="F55" s="111">
        <v>25902000</v>
      </c>
      <c r="G55" s="111">
        <v>0</v>
      </c>
      <c r="H55" s="111">
        <v>21220649.68</v>
      </c>
      <c r="I55" s="111">
        <v>20090320.940000001</v>
      </c>
    </row>
    <row r="56" spans="1:9" x14ac:dyDescent="0.25">
      <c r="A56" s="112" t="s">
        <v>747</v>
      </c>
      <c r="B56" s="112" t="s">
        <v>776</v>
      </c>
      <c r="C56" s="113" t="s">
        <v>363</v>
      </c>
      <c r="D56" s="114" t="s">
        <v>778</v>
      </c>
      <c r="E56" s="115" t="s">
        <v>734</v>
      </c>
      <c r="F56" s="116">
        <v>14298000</v>
      </c>
      <c r="G56" s="116">
        <v>0</v>
      </c>
      <c r="H56" s="116">
        <v>10004940</v>
      </c>
      <c r="I56" s="116">
        <v>8874611.2599999998</v>
      </c>
    </row>
    <row r="57" spans="1:9" x14ac:dyDescent="0.25">
      <c r="A57" s="112" t="s">
        <v>747</v>
      </c>
      <c r="B57" s="112" t="s">
        <v>776</v>
      </c>
      <c r="C57" s="113" t="s">
        <v>366</v>
      </c>
      <c r="D57" s="114" t="s">
        <v>780</v>
      </c>
      <c r="E57" s="115" t="s">
        <v>747</v>
      </c>
      <c r="F57" s="116">
        <v>11604000</v>
      </c>
      <c r="G57" s="116">
        <v>0</v>
      </c>
      <c r="H57" s="116">
        <v>11215709.68</v>
      </c>
      <c r="I57" s="116">
        <v>11215709.68</v>
      </c>
    </row>
    <row r="58" spans="1:9" x14ac:dyDescent="0.25">
      <c r="A58" s="112" t="s">
        <v>747</v>
      </c>
      <c r="B58" s="112" t="s">
        <v>781</v>
      </c>
      <c r="C58" s="113" t="s">
        <v>154</v>
      </c>
      <c r="D58" s="114" t="s">
        <v>1042</v>
      </c>
      <c r="E58" s="115" t="s">
        <v>779</v>
      </c>
      <c r="F58" s="116">
        <v>232932000</v>
      </c>
      <c r="G58" s="116">
        <v>0</v>
      </c>
      <c r="H58" s="116">
        <v>232930080</v>
      </c>
      <c r="I58" s="116">
        <v>232930080</v>
      </c>
    </row>
    <row r="59" spans="1:9" s="87" customFormat="1" ht="14.25" x14ac:dyDescent="0.2">
      <c r="A59" s="108" t="s">
        <v>747</v>
      </c>
      <c r="B59" s="108" t="s">
        <v>783</v>
      </c>
      <c r="C59" s="109" t="s">
        <v>154</v>
      </c>
      <c r="D59" s="154" t="s">
        <v>784</v>
      </c>
      <c r="E59" s="110" t="s">
        <v>763</v>
      </c>
      <c r="F59" s="111">
        <v>39589000</v>
      </c>
      <c r="G59" s="111">
        <v>0</v>
      </c>
      <c r="H59" s="111">
        <v>9480183</v>
      </c>
      <c r="I59" s="111">
        <v>17585175</v>
      </c>
    </row>
    <row r="60" spans="1:9" x14ac:dyDescent="0.25">
      <c r="A60" s="112" t="s">
        <v>747</v>
      </c>
      <c r="B60" s="112" t="s">
        <v>783</v>
      </c>
      <c r="C60" s="113" t="s">
        <v>786</v>
      </c>
      <c r="D60" s="114" t="s">
        <v>784</v>
      </c>
      <c r="E60" s="115" t="s">
        <v>782</v>
      </c>
      <c r="F60" s="116">
        <v>39589000</v>
      </c>
      <c r="G60" s="116">
        <v>0</v>
      </c>
      <c r="H60" s="116">
        <v>9480183</v>
      </c>
      <c r="I60" s="116">
        <v>17585175</v>
      </c>
    </row>
    <row r="61" spans="1:9" s="87" customFormat="1" ht="14.25" x14ac:dyDescent="0.2">
      <c r="A61" s="108" t="s">
        <v>787</v>
      </c>
      <c r="B61" s="108" t="s">
        <v>731</v>
      </c>
      <c r="C61" s="109" t="s">
        <v>154</v>
      </c>
      <c r="D61" s="154" t="s">
        <v>789</v>
      </c>
      <c r="E61" s="110" t="s">
        <v>785</v>
      </c>
      <c r="F61" s="111">
        <v>6000000</v>
      </c>
      <c r="G61" s="111">
        <v>0</v>
      </c>
      <c r="H61" s="111">
        <v>0</v>
      </c>
      <c r="I61" s="111">
        <v>0</v>
      </c>
    </row>
    <row r="62" spans="1:9" s="87" customFormat="1" ht="14.25" x14ac:dyDescent="0.2">
      <c r="A62" s="108" t="s">
        <v>787</v>
      </c>
      <c r="B62" s="108" t="s">
        <v>237</v>
      </c>
      <c r="C62" s="109" t="s">
        <v>154</v>
      </c>
      <c r="D62" s="154" t="s">
        <v>790</v>
      </c>
      <c r="E62" s="110" t="s">
        <v>740</v>
      </c>
      <c r="F62" s="111">
        <v>6000000</v>
      </c>
      <c r="G62" s="111">
        <v>0</v>
      </c>
      <c r="H62" s="111">
        <v>0</v>
      </c>
      <c r="I62" s="111">
        <v>0</v>
      </c>
    </row>
    <row r="63" spans="1:9" s="87" customFormat="1" ht="14.25" x14ac:dyDescent="0.2">
      <c r="A63" s="108" t="s">
        <v>787</v>
      </c>
      <c r="B63" s="108" t="s">
        <v>239</v>
      </c>
      <c r="C63" s="109" t="s">
        <v>154</v>
      </c>
      <c r="D63" s="154" t="s">
        <v>791</v>
      </c>
      <c r="E63" s="110" t="s">
        <v>787</v>
      </c>
      <c r="F63" s="111">
        <v>6000000</v>
      </c>
      <c r="G63" s="111">
        <v>0</v>
      </c>
      <c r="H63" s="111">
        <v>0</v>
      </c>
      <c r="I63" s="111">
        <v>0</v>
      </c>
    </row>
    <row r="64" spans="1:9" s="87" customFormat="1" ht="14.25" x14ac:dyDescent="0.2">
      <c r="A64" s="108" t="s">
        <v>787</v>
      </c>
      <c r="B64" s="108" t="s">
        <v>239</v>
      </c>
      <c r="C64" s="109" t="s">
        <v>363</v>
      </c>
      <c r="D64" s="154" t="s">
        <v>790</v>
      </c>
      <c r="E64" s="110" t="s">
        <v>788</v>
      </c>
      <c r="F64" s="111">
        <v>6000000</v>
      </c>
      <c r="G64" s="111">
        <v>0</v>
      </c>
      <c r="H64" s="111">
        <v>0</v>
      </c>
      <c r="I64" s="111">
        <v>0</v>
      </c>
    </row>
    <row r="65" spans="1:9" x14ac:dyDescent="0.25">
      <c r="A65" s="112" t="s">
        <v>787</v>
      </c>
      <c r="B65" s="112" t="s">
        <v>239</v>
      </c>
      <c r="C65" s="113" t="s">
        <v>793</v>
      </c>
      <c r="D65" s="114" t="s">
        <v>794</v>
      </c>
      <c r="E65" s="115" t="s">
        <v>274</v>
      </c>
      <c r="F65" s="116">
        <v>6000000</v>
      </c>
      <c r="G65" s="116">
        <v>0</v>
      </c>
      <c r="H65" s="116">
        <v>0</v>
      </c>
      <c r="I65" s="116">
        <v>0</v>
      </c>
    </row>
    <row r="66" spans="1:9" ht="15" customHeight="1" x14ac:dyDescent="0.25">
      <c r="A66" s="112"/>
      <c r="B66" s="112"/>
      <c r="C66" s="113"/>
      <c r="D66" s="114"/>
      <c r="E66" s="115"/>
      <c r="F66" s="116"/>
      <c r="G66" s="116"/>
      <c r="H66" s="116"/>
      <c r="I66" s="116"/>
    </row>
    <row r="67" spans="1:9" ht="15" customHeight="1" x14ac:dyDescent="0.25"/>
    <row r="68" spans="1:9" ht="15" customHeight="1" x14ac:dyDescent="0.25"/>
    <row r="69" spans="1:9" ht="21" customHeight="1" x14ac:dyDescent="0.25">
      <c r="D69" s="172" t="s">
        <v>1043</v>
      </c>
      <c r="E69" s="241" t="s">
        <v>1044</v>
      </c>
      <c r="F69" s="241"/>
      <c r="G69" s="241"/>
      <c r="H69" s="103" t="s">
        <v>1045</v>
      </c>
      <c r="I69" s="103"/>
    </row>
    <row r="70" spans="1:9" ht="14.25" customHeight="1" x14ac:dyDescent="0.25">
      <c r="D70" s="117" t="s">
        <v>1046</v>
      </c>
    </row>
    <row r="71" spans="1:9" ht="15" customHeight="1" x14ac:dyDescent="0.25">
      <c r="D71" s="173"/>
    </row>
    <row r="72" spans="1:9" ht="15" customHeight="1" x14ac:dyDescent="0.25"/>
    <row r="73" spans="1:9" ht="15" customHeight="1" x14ac:dyDescent="0.25"/>
    <row r="74" spans="1:9" ht="15" customHeight="1" x14ac:dyDescent="0.25"/>
    <row r="75" spans="1:9" ht="15" customHeight="1" x14ac:dyDescent="0.25"/>
    <row r="76" spans="1:9" ht="15" customHeight="1" x14ac:dyDescent="0.25"/>
    <row r="77" spans="1:9" ht="15" customHeight="1" x14ac:dyDescent="0.25"/>
    <row r="78" spans="1:9" ht="15" customHeight="1" x14ac:dyDescent="0.25"/>
    <row r="79" spans="1:9" ht="15" customHeight="1" x14ac:dyDescent="0.25"/>
    <row r="80" spans="1:9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</sheetData>
  <mergeCells count="19">
    <mergeCell ref="E69:G69"/>
    <mergeCell ref="B11:D11"/>
    <mergeCell ref="E11:I11"/>
    <mergeCell ref="A14:C14"/>
    <mergeCell ref="B6:D6"/>
    <mergeCell ref="E6:I6"/>
    <mergeCell ref="B7:D7"/>
    <mergeCell ref="E7:I7"/>
    <mergeCell ref="B8:D8"/>
    <mergeCell ref="E8:I8"/>
    <mergeCell ref="B9:D9"/>
    <mergeCell ref="E9:I9"/>
    <mergeCell ref="B10:D10"/>
    <mergeCell ref="E10:I10"/>
    <mergeCell ref="E1:I1"/>
    <mergeCell ref="A2:I2"/>
    <mergeCell ref="A3:I3"/>
    <mergeCell ref="B5:D5"/>
    <mergeCell ref="E5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1-илова</vt:lpstr>
      <vt:lpstr>2-илова</vt:lpstr>
      <vt:lpstr>3-илова</vt:lpstr>
      <vt:lpstr>4-илова </vt:lpstr>
      <vt:lpstr>5-илова</vt:lpstr>
      <vt:lpstr>6-илова </vt:lpstr>
      <vt:lpstr>8-илова </vt:lpstr>
      <vt:lpstr>1-шакл (Баланс)</vt:lpstr>
      <vt:lpstr>2-шакл</vt:lpstr>
      <vt:lpstr>2-РЖ</vt:lpstr>
      <vt:lpstr>ДтКТ маълумот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'2-илова'!Область_печати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Шерзод Ш. Умаров</cp:lastModifiedBy>
  <cp:lastPrinted>2022-10-15T05:47:08Z</cp:lastPrinted>
  <dcterms:created xsi:type="dcterms:W3CDTF">2020-01-15T07:42:43Z</dcterms:created>
  <dcterms:modified xsi:type="dcterms:W3CDTF">2026-04-20T12:55:42Z</dcterms:modified>
</cp:coreProperties>
</file>